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AppData\Roaming\VNPT Plugin\Files\FileTemp\"/>
    </mc:Choice>
  </mc:AlternateContent>
  <xr:revisionPtr revIDLastSave="0" documentId="13_ncr:1_{2F26C357-F958-41A6-ADA9-8F42008BF1D8}" xr6:coauthVersionLast="47" xr6:coauthVersionMax="47" xr10:uidLastSave="{00000000-0000-0000-0000-000000000000}"/>
  <bookViews>
    <workbookView xWindow="-103" yWindow="-103" windowWidth="19406" windowHeight="11486" activeTab="1" xr2:uid="{729306CD-18A6-4FA6-9CE1-3371DE8D4EBF}"/>
  </bookViews>
  <sheets>
    <sheet name="Chi ngân sách 2026" sheetId="3" r:id="rId1"/>
    <sheet name="Thu ngân sách 2026" sheetId="2" r:id="rId2"/>
  </sheets>
  <externalReferences>
    <externalReference r:id="rId3"/>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49" i="2" l="1"/>
  <c r="H50" i="2"/>
  <c r="H51" i="2"/>
  <c r="H52" i="2"/>
  <c r="H53" i="2"/>
  <c r="H54" i="2"/>
  <c r="H55" i="2"/>
  <c r="H56" i="2"/>
  <c r="H57" i="2"/>
  <c r="H58" i="2"/>
  <c r="H59" i="2"/>
  <c r="H60" i="2"/>
  <c r="H61" i="2"/>
  <c r="H41" i="2"/>
  <c r="H42" i="2"/>
  <c r="H43" i="2"/>
  <c r="C7" i="3"/>
  <c r="A5" i="3"/>
  <c r="A4" i="3"/>
  <c r="A1" i="3"/>
  <c r="G50" i="2"/>
  <c r="G49" i="2"/>
  <c r="H48" i="2"/>
  <c r="G48" i="2"/>
  <c r="G47" i="2"/>
  <c r="H46" i="2"/>
  <c r="G46" i="2"/>
  <c r="H45" i="2"/>
  <c r="G45" i="2"/>
  <c r="H44" i="2"/>
  <c r="E41" i="2"/>
  <c r="C41" i="2"/>
  <c r="F39" i="2"/>
  <c r="F38" i="2" s="1"/>
  <c r="D39" i="2"/>
  <c r="D38" i="2" s="1"/>
  <c r="H37" i="2"/>
  <c r="G37" i="2"/>
  <c r="E36" i="2"/>
  <c r="G36" i="2" s="1"/>
  <c r="E35" i="2"/>
  <c r="G35" i="2" s="1"/>
  <c r="E34" i="2"/>
  <c r="G34" i="2" s="1"/>
  <c r="E33" i="2"/>
  <c r="H33" i="2" s="1"/>
  <c r="E32" i="2"/>
  <c r="H32" i="2" s="1"/>
  <c r="E31" i="2"/>
  <c r="G31" i="2" s="1"/>
  <c r="F30" i="2"/>
  <c r="D30" i="2"/>
  <c r="C30" i="2"/>
  <c r="E30" i="2" s="1"/>
  <c r="C29" i="2"/>
  <c r="E29" i="2" s="1"/>
  <c r="H28" i="2"/>
  <c r="G28" i="2"/>
  <c r="H27" i="2"/>
  <c r="G27" i="2"/>
  <c r="F26" i="2"/>
  <c r="E26" i="2"/>
  <c r="H26" i="2" s="1"/>
  <c r="D26" i="2"/>
  <c r="C26" i="2"/>
  <c r="H25" i="2"/>
  <c r="G25" i="2"/>
  <c r="E24" i="2"/>
  <c r="H24" i="2" s="1"/>
  <c r="E23" i="2"/>
  <c r="G23" i="2" s="1"/>
  <c r="G22" i="2"/>
  <c r="E22" i="2"/>
  <c r="H22" i="2" s="1"/>
  <c r="H21" i="2"/>
  <c r="G21" i="2"/>
  <c r="E20" i="2"/>
  <c r="E17" i="2" s="1"/>
  <c r="H19" i="2"/>
  <c r="G19" i="2"/>
  <c r="H18" i="2"/>
  <c r="G18" i="2"/>
  <c r="F17" i="2"/>
  <c r="D17" i="2"/>
  <c r="C17" i="2"/>
  <c r="G16" i="2"/>
  <c r="E15" i="2"/>
  <c r="H15" i="2" s="1"/>
  <c r="E14" i="2"/>
  <c r="H14" i="2" s="1"/>
  <c r="F13" i="2"/>
  <c r="D13" i="2"/>
  <c r="D10" i="2" s="1"/>
  <c r="D9" i="2" s="1"/>
  <c r="C40" i="2" s="1"/>
  <c r="C39" i="2" s="1"/>
  <c r="C38" i="2" s="1"/>
  <c r="C13" i="2"/>
  <c r="G12" i="2"/>
  <c r="F11" i="2"/>
  <c r="E11" i="2"/>
  <c r="D11" i="2"/>
  <c r="C11" i="2"/>
  <c r="C10" i="2" s="1"/>
  <c r="C9" i="2" s="1"/>
  <c r="G26" i="2" l="1"/>
  <c r="G29" i="2"/>
  <c r="H29" i="2"/>
  <c r="H30" i="2"/>
  <c r="G30" i="2"/>
  <c r="G17" i="2"/>
  <c r="H17" i="2"/>
  <c r="F10" i="2"/>
  <c r="E10" i="2"/>
  <c r="G20" i="2"/>
  <c r="G32" i="2"/>
  <c r="G11" i="2"/>
  <c r="G24" i="2"/>
  <c r="E13" i="2"/>
  <c r="G14" i="2"/>
  <c r="F33" i="2"/>
  <c r="G33" i="2"/>
  <c r="G15" i="2"/>
  <c r="H10" i="2" l="1"/>
  <c r="E9" i="2"/>
  <c r="G10" i="2"/>
  <c r="E40" i="2"/>
  <c r="F9" i="2"/>
  <c r="H13" i="2"/>
  <c r="G13" i="2"/>
  <c r="H40" i="2" l="1"/>
  <c r="E39" i="2"/>
  <c r="G9" i="2"/>
  <c r="H9" i="2"/>
  <c r="E38" i="2" l="1"/>
  <c r="H39" i="2"/>
  <c r="H38" i="2" s="1"/>
  <c r="G39" i="2"/>
  <c r="G3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Nguyen</author>
  </authors>
  <commentList>
    <comment ref="C34" authorId="0" shapeId="0" xr:uid="{52AB56B5-6573-476C-8C93-8F574CA6DC0E}">
      <text>
        <r>
          <rPr>
            <b/>
            <sz val="9"/>
            <color indexed="81"/>
            <rFont val="Tahoma"/>
            <family val="2"/>
          </rPr>
          <t xml:space="preserve">Giấy phép do Trung ương cấp </t>
        </r>
        <r>
          <rPr>
            <b/>
            <i/>
            <sz val="9"/>
            <color indexed="81"/>
            <rFont val="Tahoma"/>
            <family val="2"/>
          </rPr>
          <t>(k điều tiết cho NS huyện)</t>
        </r>
        <r>
          <rPr>
            <sz val="9"/>
            <color indexed="81"/>
            <rFont val="Tahoma"/>
            <family val="2"/>
          </rPr>
          <t xml:space="preserve">
</t>
        </r>
      </text>
    </comment>
    <comment ref="D34" authorId="0" shapeId="0" xr:uid="{97872EAF-9B71-4185-A705-AE94C30C9766}">
      <text>
        <r>
          <rPr>
            <b/>
            <sz val="9"/>
            <color indexed="81"/>
            <rFont val="Tahoma"/>
            <family val="2"/>
          </rPr>
          <t xml:space="preserve">Giấy phép do Trung ương cấp </t>
        </r>
        <r>
          <rPr>
            <b/>
            <i/>
            <sz val="9"/>
            <color indexed="81"/>
            <rFont val="Tahoma"/>
            <family val="2"/>
          </rPr>
          <t>(k điều tiết cho NS huyện)</t>
        </r>
        <r>
          <rPr>
            <sz val="9"/>
            <color indexed="81"/>
            <rFont val="Tahoma"/>
            <family val="2"/>
          </rPr>
          <t xml:space="preserve">
</t>
        </r>
      </text>
    </comment>
    <comment ref="E34" authorId="0" shapeId="0" xr:uid="{22A73D74-94BF-472A-BD15-51DFA86F3114}">
      <text>
        <r>
          <rPr>
            <b/>
            <sz val="9"/>
            <color indexed="81"/>
            <rFont val="Tahoma"/>
            <family val="2"/>
          </rPr>
          <t xml:space="preserve">Giấy phép do Trung ương cấp </t>
        </r>
        <r>
          <rPr>
            <b/>
            <i/>
            <sz val="9"/>
            <color indexed="81"/>
            <rFont val="Tahoma"/>
            <family val="2"/>
          </rPr>
          <t>(k điều tiết cho NS huyện)</t>
        </r>
        <r>
          <rPr>
            <sz val="9"/>
            <color indexed="81"/>
            <rFont val="Tahoma"/>
            <family val="2"/>
          </rPr>
          <t xml:space="preserve">
</t>
        </r>
      </text>
    </comment>
    <comment ref="F34" authorId="0" shapeId="0" xr:uid="{CAEA6AA5-8B52-4477-8113-54CD910BE31A}">
      <text>
        <r>
          <rPr>
            <b/>
            <sz val="9"/>
            <color indexed="81"/>
            <rFont val="Tahoma"/>
            <family val="2"/>
          </rPr>
          <t xml:space="preserve">Giấy phép do Trung ương cấp </t>
        </r>
        <r>
          <rPr>
            <b/>
            <i/>
            <sz val="9"/>
            <color indexed="81"/>
            <rFont val="Tahoma"/>
            <family val="2"/>
          </rPr>
          <t>(k điều tiết cho NS huyện)</t>
        </r>
        <r>
          <rPr>
            <sz val="9"/>
            <color indexed="81"/>
            <rFont val="Tahoma"/>
            <family val="2"/>
          </rPr>
          <t xml:space="preserve">
</t>
        </r>
      </text>
    </comment>
  </commentList>
</comments>
</file>

<file path=xl/sharedStrings.xml><?xml version="1.0" encoding="utf-8"?>
<sst xmlns="http://schemas.openxmlformats.org/spreadsheetml/2006/main" count="219" uniqueCount="152">
  <si>
    <t>DỰ TOÁN CHI NGÂN SÁCH NHÀ NƯỚC NĂM 2026</t>
  </si>
  <si>
    <t>ĐVT: Triệu đồng</t>
  </si>
  <si>
    <t>STT</t>
  </si>
  <si>
    <t>Nội dung</t>
  </si>
  <si>
    <t>Dự toán năm 2025</t>
  </si>
  <si>
    <t>Trong đó</t>
  </si>
  <si>
    <t>Phân bổ từ nguồn cân đối</t>
  </si>
  <si>
    <t>Bổ sung thực hiện cải cách tiền lương</t>
  </si>
  <si>
    <t xml:space="preserve">Bổ sung mục tiêu </t>
  </si>
  <si>
    <t>A</t>
  </si>
  <si>
    <t>B</t>
  </si>
  <si>
    <t>1=2+3+4</t>
  </si>
  <si>
    <t>2</t>
  </si>
  <si>
    <t>3</t>
  </si>
  <si>
    <t>4</t>
  </si>
  <si>
    <t>*</t>
  </si>
  <si>
    <t>TỔNG CHI NGÂN SÁCH</t>
  </si>
  <si>
    <t>I</t>
  </si>
  <si>
    <t>Chi đầu tư phát triển</t>
  </si>
  <si>
    <t>Sửa chữa, nâng cấp Sân vận động trung tâm xã Đăk Rve</t>
  </si>
  <si>
    <t>II</t>
  </si>
  <si>
    <t>Chi thường xuyên</t>
  </si>
  <si>
    <t>Chi sự nghiệp Giáo dục - đào tạo</t>
  </si>
  <si>
    <t>1.1</t>
  </si>
  <si>
    <t>Chi sự nghiệp giáo dục</t>
  </si>
  <si>
    <t>Cac don vi truong</t>
  </si>
  <si>
    <t>+ Phòng Văn hoá - Xã hội</t>
  </si>
  <si>
    <t>+ Kinh phí giáo dục khác</t>
  </si>
  <si>
    <t>+Tiết kiệm thêm 10% thực hiện ASXH</t>
  </si>
  <si>
    <t>1.2</t>
  </si>
  <si>
    <t>Chi sự nghiệp đào tạo</t>
  </si>
  <si>
    <t>Trung tâm hoc tap cong dong</t>
  </si>
  <si>
    <t>+ Kinh phí đào tạo khác</t>
  </si>
  <si>
    <t>Chi sự nghiệp môi trường</t>
  </si>
  <si>
    <t>+ Phòng Kinh tế</t>
  </si>
  <si>
    <t>+ Ban Quản lý dự án và dịch vụ công ích xã</t>
  </si>
  <si>
    <t>Chi khoa học - công nghệ</t>
  </si>
  <si>
    <t>Chi thường xuyên khác</t>
  </si>
  <si>
    <t>4.1</t>
  </si>
  <si>
    <t>Chi sự nghiệp kinh tế</t>
  </si>
  <si>
    <t>4.2</t>
  </si>
  <si>
    <t>Chi sự nghiệp văn hoá</t>
  </si>
  <si>
    <t>4.3</t>
  </si>
  <si>
    <t>Chi sự nghiệp  thể thao</t>
  </si>
  <si>
    <t>4.4</t>
  </si>
  <si>
    <t>Chi SN phát thanh truyền hình</t>
  </si>
  <si>
    <t>4.5</t>
  </si>
  <si>
    <t>Chi sự nghiệp y tế, dân số và gia đình</t>
  </si>
  <si>
    <t>4.6</t>
  </si>
  <si>
    <t>Chi Đảm bảo xã hội</t>
  </si>
  <si>
    <t>4.7</t>
  </si>
  <si>
    <t>Chi quản lý hành chính</t>
  </si>
  <si>
    <t>-</t>
  </si>
  <si>
    <t>Văn phòng Đảng uỷ</t>
  </si>
  <si>
    <t>UB MTTQ VN xã</t>
  </si>
  <si>
    <t>Văn phòng HĐND&amp;UBND xã</t>
  </si>
  <si>
    <t>Phòng Kinh tế</t>
  </si>
  <si>
    <t>Phòng Văn hoá - Xã hội</t>
  </si>
  <si>
    <t>Trung tâm hành chính công</t>
  </si>
  <si>
    <t>Ban quản lý dự án và Dịch vụ công ích</t>
  </si>
  <si>
    <t>Nguồn chi quản lý hành chính khác</t>
  </si>
  <si>
    <t>+ Nguồn chính sách tiền lương</t>
  </si>
  <si>
    <t>+ Kinh phí tiền lương giảm chi NSNN đối với các CBCCVC nghỉ theo NĐ 178/2024/NĐ-CP</t>
  </si>
  <si>
    <t>+ Kinh phí thực hiện cuộc vận động toàn dân xây dựng nông thôn mới, đô thị văn minh</t>
  </si>
  <si>
    <t>+ Kinh phí thăm, chúc Tết nguyên đán các xã ĐBKK</t>
  </si>
  <si>
    <t>Nguồn bổ sung có mục tiêu còn lại chưa phân bổ</t>
  </si>
  <si>
    <t>4.8</t>
  </si>
  <si>
    <t>Chi Quốc phòng - An ninh</t>
  </si>
  <si>
    <t>Ban chỉ huy quân sự (Giao VP HĐND&amp;UBND xã)</t>
  </si>
  <si>
    <t>Tiết kiệm 10% CTX thực hiện CCTL</t>
  </si>
  <si>
    <t>Tiết kiệm thêm 10% thực hiện ASXH</t>
  </si>
  <si>
    <t>Công an xã</t>
  </si>
  <si>
    <t>4.9</t>
  </si>
  <si>
    <t>Chi khác ngân sách</t>
  </si>
  <si>
    <t>Dự phòng</t>
  </si>
  <si>
    <t>UBND XÃ ĐĂK RVE</t>
  </si>
  <si>
    <t>DỰ TOÁN THU NGÂN SÁCH NHÀ NƯỚC XÃ ĐĂK RVE NĂM 2025</t>
  </si>
  <si>
    <t>Dự toán tỉnh giao</t>
  </si>
  <si>
    <t>Dự toán xã giao</t>
  </si>
  <si>
    <t>SS DT xã/
DT tỉnh</t>
  </si>
  <si>
    <t>Dự toán  thu</t>
  </si>
  <si>
    <t>Tr.đó: Điều tiết NS xã hưởng</t>
  </si>
  <si>
    <t xml:space="preserve"> Dự toán  thu</t>
  </si>
  <si>
    <t xml:space="preserve"> Tr.đó: Điều tiết NS xã hưởng </t>
  </si>
  <si>
    <t>(+, -)</t>
  </si>
  <si>
    <t>(%)</t>
  </si>
  <si>
    <t>1</t>
  </si>
  <si>
    <t>5=3-1</t>
  </si>
  <si>
    <t>6=3/1</t>
  </si>
  <si>
    <t>Thu NSNN trên địa bàn tính cân đối</t>
  </si>
  <si>
    <t>Thu từ sản xuất kinh doanh trong nước</t>
  </si>
  <si>
    <t>Thu từ khu vực DNNN trung ương quản lý</t>
  </si>
  <si>
    <t>Thuế giá trị gia tăng</t>
  </si>
  <si>
    <t>Thu từ khu vực DNNN địa phương quản lý</t>
  </si>
  <si>
    <t>Thuế thu nhập doanh nghiệp</t>
  </si>
  <si>
    <t>Thu từ DN có vốn đầu tư nước ngoài</t>
  </si>
  <si>
    <t>Thu từ khu vục kinh tế ngoài quốc doanh</t>
  </si>
  <si>
    <t>Thuế tiêu thụ đặc biệt</t>
  </si>
  <si>
    <t>Thuế tài nguyên</t>
  </si>
  <si>
    <t>Lệ phí trước bạ</t>
  </si>
  <si>
    <t>Thuế sử dụng đất nông nghiệp</t>
  </si>
  <si>
    <t>Thuế sử dụng đất phi nông nghiệp</t>
  </si>
  <si>
    <t>Thuế thu nhập cá nhân</t>
  </si>
  <si>
    <t>Thu phí và lệ phí</t>
  </si>
  <si>
    <t>a</t>
  </si>
  <si>
    <t>Phí, lệ phí trung ương</t>
  </si>
  <si>
    <t>b</t>
  </si>
  <si>
    <t>Phí, lệ phí địa phương</t>
  </si>
  <si>
    <t>Trong đó: Phí BVMT KTKS</t>
  </si>
  <si>
    <t xml:space="preserve">                  Lệ phí môn bài</t>
  </si>
  <si>
    <t xml:space="preserve">                  Lệ phí khác</t>
  </si>
  <si>
    <t xml:space="preserve">Thu tiền sử dụng đất </t>
  </si>
  <si>
    <t>Thu tiền cho thuê mặt đất, mặt nước</t>
  </si>
  <si>
    <t>Thu tiền cấp quyền khai thác tài nguyên khoáng sản</t>
  </si>
  <si>
    <t>Thu tiền cho thuê tài sản nhà nước</t>
  </si>
  <si>
    <t>Thuế chuyển quyền sử dụng đất</t>
  </si>
  <si>
    <t>Thu khác</t>
  </si>
  <si>
    <t>TỔNG THU NGÂN SÁCH</t>
  </si>
  <si>
    <t>Các khoản thu cân đối ngân sách</t>
  </si>
  <si>
    <t>Các khoản thu cân đối ngân sách cấp xã được hưởng theo phân cấp</t>
  </si>
  <si>
    <t>Bổ sung từ ngân sách cấp tỉnh</t>
  </si>
  <si>
    <t>Bổ sung cân đối</t>
  </si>
  <si>
    <t>Bổ sung nguồn CCTL và chế độ phụ cấp</t>
  </si>
  <si>
    <t>Bổ sung có mục tiêu</t>
  </si>
  <si>
    <t>'+</t>
  </si>
  <si>
    <t>Chúc thọ, mừng thọ</t>
  </si>
  <si>
    <t>Chi phụ cấp + hoạt động của Tổ an ninh</t>
  </si>
  <si>
    <t>Phụ cấp cho cán bộ một cửa</t>
  </si>
  <si>
    <t>Kinh phí hỏa táng</t>
  </si>
  <si>
    <t>Kinh phí hoạt động của Ban thanh tra nhân dân</t>
  </si>
  <si>
    <t>Cộng tác viên bảo vệ chăm soc trẻ em</t>
  </si>
  <si>
    <t>Thù lao chính sách chi trả chính sách BTXH</t>
  </si>
  <si>
    <t>Trợ cấp thanh niên xung phong</t>
  </si>
  <si>
    <t>Mai táng phí người có công</t>
  </si>
  <si>
    <t>Phổ biến, tuyên truyền GD, hòa giải cơ sở</t>
  </si>
  <si>
    <t>Kinh phí thực hiện Nghị định số 33/2023/NĐ-CP của Chính phủ</t>
  </si>
  <si>
    <t>Hỗ trợ tham gia đại hội TDTD</t>
  </si>
  <si>
    <t>Hỗ trợ chế độ của Đảng ủy theo QĐ 42/QĐ-TU</t>
  </si>
  <si>
    <t>Phụ cấp kinh phí cho cán bộ làm CNTT theo NĐ 179/2025/NĐ-CP</t>
  </si>
  <si>
    <t>Hỗ trợ đất trồng lúa</t>
  </si>
  <si>
    <t>Chính sách ưu đãi người có công</t>
  </si>
  <si>
    <t>KP biên chế giáo viên tăng thêm</t>
  </si>
  <si>
    <t>(Kèm theo Tờ trình số          /TTr-UBND ngày       /12 /2025 của UBND Xã Đăk Rve)</t>
  </si>
  <si>
    <t>'+ Kinh phí thực hiện hỗ trợ, bồi dưỡng, trợ cấp và các mức chi khác đảm bảo điều kiện hoạt động đối với lực lượng tham gia bảo vệ an ninh (Nghị quyết số 12/2024/NQ-HĐND ngày 18/6/2024 và số 24/2024/NQ- HĐND ngày 28/6/2024)</t>
  </si>
  <si>
    <t>'+Kinh phí đối với người hoạt động không chuyên trách ở cấp xã, ở thôn, tổ dân phố, người trực tiếp tham gia hoạt động ở thôn, tổ dân phố và mức khoán kinh phí hoạt động (Nghị định số 33/2023/NĐ-CP ngày 10/6/2023 của Chính phủ; Nghị quyết số 20/2020/NQ-HĐND ngày 10/12/2020, số 30/2023/NQ-HĐND 12/8/2023 và số 79/2023/NQ- HĐND ngày 10/12/2023)</t>
  </si>
  <si>
    <t xml:space="preserve">Hệ thống đèn công lộ cho các thôn trên địa bàn xã Đăk Rve ( Hạng mục: Nâng cấp hệ thống điện đường công lộ từ cổng chào đến đầu xã Đăk Rve
</t>
  </si>
  <si>
    <t xml:space="preserve">Sửa chữa trụ sở Công an xã  Đăk Rve và các hạng mục phụ trợ (Hạng mục: Bếp ăn, nhà xe)
</t>
  </si>
  <si>
    <t xml:space="preserve">Sửa chữa trụ sở  BCH Quân sự xã Đăk Rve và các hạng mục phụ trợ (Hạng mục: Cổng + Tường rào)
</t>
  </si>
  <si>
    <t xml:space="preserve">Nâng cấp sửa chữa trụ sở Mặt trận xã Đăk Rve (Hạng mục: Sửa chữa trụ sở làm việc; Cổng + tường rào)
</t>
  </si>
  <si>
    <t xml:space="preserve">Nâng cấp sửa chữa trụ sở Đảng uỷ xã Đăk Rve (Hạng mục: Sửa chữa các phòng làm việc còn lại, trang trí Hội trường BCH + BTV; Nhà xe và khuôn viên Đảng ủy)
</t>
  </si>
  <si>
    <t>III</t>
  </si>
  <si>
    <t xml:space="preserve">+Kinh phí biên chế giáo viên tăng thêm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</si>
</sst>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0_);_(* \(#,##0.0\);_(* &quot;-&quot;??_);_(@_)"/>
    <numFmt numFmtId="166" formatCode="_(* #,##0_);_(* \(#,##0\);_(* \-??_);_(@_)"/>
    <numFmt numFmtId="167" formatCode="_(* #,##0_);_(* \(#,##0\);_(* &quot;-&quot;??_);_(@_)"/>
    <numFmt numFmtId="168" formatCode="#,##0.0"/>
    <numFmt numFmtId="169" formatCode="_(* #,##0.00000_);_(* \(#,##0.000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Times New Roman"/>
      <family val="1"/>
    </font>
    <font>
      <sz val="12"/>
      <name val="Times New Roman"/>
      <family val="1"/>
    </font>
    <font>
      <sz val="10"/>
      <name val="Times New Roman"/>
      <family val="1"/>
    </font>
    <font>
      <b/>
      <sz val="12"/>
      <name val="Times New Roman"/>
      <family val="1"/>
    </font>
    <font>
      <b/>
      <sz val="13"/>
      <name val="Times New Roman"/>
      <family val="1"/>
    </font>
    <font>
      <i/>
      <sz val="10"/>
      <name val="Times New Roman"/>
      <family val="1"/>
    </font>
    <font>
      <i/>
      <sz val="12"/>
      <name val="Times New Roman"/>
      <family val="1"/>
    </font>
    <font>
      <i/>
      <sz val="12"/>
      <color theme="0"/>
      <name val="Times New Roman"/>
      <family val="1"/>
    </font>
    <font>
      <sz val="11"/>
      <name val="Times New Roman"/>
      <family val="1"/>
    </font>
    <font>
      <b/>
      <sz val="11"/>
      <name val="Times New Roman"/>
      <family val="1"/>
    </font>
    <font>
      <sz val="8"/>
      <name val="Times New Roman"/>
      <family val="1"/>
    </font>
    <font>
      <sz val="12"/>
      <color theme="1"/>
      <name val="Times New Roman"/>
      <family val="1"/>
    </font>
    <font>
      <sz val="13"/>
      <name val="Arial"/>
      <family val="2"/>
    </font>
    <font>
      <b/>
      <sz val="15"/>
      <name val="Times New Roman"/>
      <family val="1"/>
    </font>
    <font>
      <b/>
      <sz val="9"/>
      <color indexed="81"/>
      <name val="Tahoma"/>
      <family val="2"/>
    </font>
    <font>
      <b/>
      <i/>
      <sz val="9"/>
      <color indexed="81"/>
      <name val="Tahoma"/>
      <family val="2"/>
    </font>
    <font>
      <sz val="9"/>
      <color indexed="81"/>
      <name val="Tahoma"/>
      <family val="2"/>
    </font>
    <font>
      <b/>
      <u/>
      <sz val="11"/>
      <color theme="1"/>
      <name val="Calibri"/>
      <family val="2"/>
      <scheme val="minor"/>
    </font>
    <font>
      <sz val="11"/>
      <color theme="1"/>
      <name val="Times New Roman"/>
      <family val="1"/>
    </font>
    <font>
      <b/>
      <u/>
      <sz val="11"/>
      <color theme="1"/>
      <name val="Times New Roman"/>
      <family val="1"/>
    </font>
    <font>
      <b/>
      <sz val="11"/>
      <color theme="1"/>
      <name val="Times New Roman"/>
      <family val="1"/>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s>
  <cellStyleXfs count="11">
    <xf numFmtId="0" fontId="0" fillId="0" borderId="0"/>
    <xf numFmtId="164" fontId="1" fillId="0" borderId="0" applyFont="0" applyFill="0" applyBorder="0" applyAlignment="0" applyProtection="0"/>
    <xf numFmtId="165" fontId="3" fillId="0" borderId="0" applyFill="0" applyBorder="0" applyAlignment="0" applyProtection="0"/>
    <xf numFmtId="0" fontId="3" fillId="0" borderId="0"/>
    <xf numFmtId="164" fontId="3" fillId="0" borderId="0" applyFont="0" applyFill="0" applyBorder="0" applyAlignment="0" applyProtection="0"/>
    <xf numFmtId="164" fontId="1" fillId="0" borderId="0" applyFont="0" applyFill="0" applyBorder="0" applyAlignment="0" applyProtection="0"/>
    <xf numFmtId="0" fontId="16" fillId="0" borderId="0"/>
    <xf numFmtId="0" fontId="1" fillId="0" borderId="0"/>
    <xf numFmtId="164" fontId="16" fillId="0" borderId="0" applyFont="0" applyFill="0" applyBorder="0" applyAlignment="0" applyProtection="0"/>
    <xf numFmtId="0" fontId="3" fillId="0" borderId="0"/>
    <xf numFmtId="9" fontId="3" fillId="0" borderId="0" applyFont="0" applyFill="0" applyBorder="0" applyAlignment="0" applyProtection="0"/>
  </cellStyleXfs>
  <cellXfs count="122">
    <xf numFmtId="0" fontId="0" fillId="0" borderId="0" xfId="0"/>
    <xf numFmtId="167" fontId="5" fillId="0" borderId="0" xfId="1" applyNumberFormat="1" applyFont="1" applyFill="1" applyBorder="1" applyAlignment="1">
      <alignment horizontal="center" vertical="center"/>
    </xf>
    <xf numFmtId="167" fontId="5" fillId="0" borderId="0" xfId="4" applyNumberFormat="1" applyFont="1" applyFill="1" applyBorder="1" applyAlignment="1">
      <alignment horizontal="center" vertical="center"/>
    </xf>
    <xf numFmtId="167" fontId="10" fillId="0" borderId="0" xfId="1" applyNumberFormat="1" applyFont="1" applyFill="1" applyAlignment="1">
      <alignment horizontal="center" vertical="center"/>
    </xf>
    <xf numFmtId="167" fontId="6" fillId="0" borderId="0" xfId="1" applyNumberFormat="1" applyFont="1" applyFill="1" applyAlignment="1">
      <alignment vertical="center"/>
    </xf>
    <xf numFmtId="0" fontId="6" fillId="0" borderId="0" xfId="6" applyFont="1" applyAlignment="1">
      <alignment vertical="center"/>
    </xf>
    <xf numFmtId="167" fontId="8" fillId="0" borderId="0" xfId="8" applyNumberFormat="1" applyFont="1" applyFill="1" applyAlignment="1">
      <alignment horizontal="left" vertical="center"/>
    </xf>
    <xf numFmtId="0" fontId="5" fillId="0" borderId="0" xfId="6" applyFont="1" applyAlignment="1">
      <alignment horizontal="right" vertical="center"/>
    </xf>
    <xf numFmtId="168" fontId="7" fillId="0" borderId="0" xfId="6" applyNumberFormat="1" applyFont="1" applyAlignment="1">
      <alignment horizontal="center" vertical="center"/>
    </xf>
    <xf numFmtId="167" fontId="6" fillId="0" borderId="0" xfId="8" applyNumberFormat="1" applyFont="1" applyFill="1" applyAlignment="1">
      <alignment vertical="center"/>
    </xf>
    <xf numFmtId="167" fontId="9" fillId="0" borderId="4" xfId="8" applyNumberFormat="1" applyFont="1" applyFill="1" applyBorder="1" applyAlignment="1">
      <alignment vertical="center"/>
    </xf>
    <xf numFmtId="167" fontId="9" fillId="0" borderId="4" xfId="8" applyNumberFormat="1" applyFont="1" applyFill="1" applyBorder="1" applyAlignment="1">
      <alignment horizontal="right" vertical="center"/>
    </xf>
    <xf numFmtId="167" fontId="4" fillId="0" borderId="6" xfId="1" applyNumberFormat="1" applyFont="1" applyFill="1" applyBorder="1" applyAlignment="1">
      <alignment horizontal="center" vertical="center" wrapText="1"/>
    </xf>
    <xf numFmtId="0" fontId="4" fillId="0" borderId="6" xfId="6" applyFont="1" applyBorder="1" applyAlignment="1">
      <alignment horizontal="center" vertical="center" wrapText="1"/>
    </xf>
    <xf numFmtId="168" fontId="14" fillId="0" borderId="6" xfId="9" applyNumberFormat="1" applyFont="1" applyBorder="1" applyAlignment="1">
      <alignment horizontal="center" vertical="center" wrapText="1"/>
    </xf>
    <xf numFmtId="167" fontId="14" fillId="0" borderId="6" xfId="1" quotePrefix="1" applyNumberFormat="1" applyFont="1" applyFill="1" applyBorder="1" applyAlignment="1">
      <alignment horizontal="center" vertical="center" wrapText="1"/>
    </xf>
    <xf numFmtId="0" fontId="14" fillId="0" borderId="6" xfId="6" quotePrefix="1" applyFont="1" applyBorder="1" applyAlignment="1">
      <alignment horizontal="center" vertical="center" wrapText="1"/>
    </xf>
    <xf numFmtId="0" fontId="14" fillId="0" borderId="6" xfId="6" applyFont="1" applyBorder="1" applyAlignment="1">
      <alignment horizontal="center" vertical="center" wrapText="1"/>
    </xf>
    <xf numFmtId="0" fontId="4" fillId="0" borderId="6" xfId="6" applyFont="1" applyBorder="1" applyAlignment="1">
      <alignment horizontal="justify" vertical="center" wrapText="1"/>
    </xf>
    <xf numFmtId="167" fontId="4" fillId="0" borderId="6" xfId="10" applyNumberFormat="1" applyFont="1" applyFill="1" applyBorder="1" applyAlignment="1">
      <alignment horizontal="center" vertical="center" wrapText="1"/>
    </xf>
    <xf numFmtId="9" fontId="4" fillId="0" borderId="6" xfId="10" applyFont="1" applyFill="1" applyBorder="1" applyAlignment="1">
      <alignment horizontal="center" vertical="center" wrapText="1"/>
    </xf>
    <xf numFmtId="3" fontId="4" fillId="0" borderId="6" xfId="9" applyNumberFormat="1" applyFont="1" applyBorder="1" applyAlignment="1">
      <alignment horizontal="center" vertical="center" wrapText="1"/>
    </xf>
    <xf numFmtId="168" fontId="4" fillId="0" borderId="6" xfId="9" applyNumberFormat="1" applyFont="1" applyBorder="1" applyAlignment="1">
      <alignment horizontal="justify" vertical="center" wrapText="1"/>
    </xf>
    <xf numFmtId="167" fontId="6" fillId="0" borderId="6" xfId="10" applyNumberFormat="1" applyFont="1" applyFill="1" applyBorder="1" applyAlignment="1">
      <alignment horizontal="center" vertical="center" wrapText="1"/>
    </xf>
    <xf numFmtId="3" fontId="6" fillId="0" borderId="6" xfId="9" quotePrefix="1" applyNumberFormat="1" applyFont="1" applyBorder="1" applyAlignment="1">
      <alignment horizontal="center" vertical="center" wrapText="1"/>
    </xf>
    <xf numFmtId="168" fontId="6" fillId="0" borderId="6" xfId="9" applyNumberFormat="1" applyFont="1" applyBorder="1" applyAlignment="1">
      <alignment horizontal="justify" vertical="center" wrapText="1"/>
    </xf>
    <xf numFmtId="9" fontId="6" fillId="0" borderId="6" xfId="10" applyFont="1" applyFill="1" applyBorder="1" applyAlignment="1">
      <alignment horizontal="center" vertical="center" wrapText="1"/>
    </xf>
    <xf numFmtId="3" fontId="4" fillId="0" borderId="6" xfId="9" quotePrefix="1" applyNumberFormat="1" applyFont="1" applyBorder="1" applyAlignment="1">
      <alignment horizontal="center" vertical="center" wrapText="1"/>
    </xf>
    <xf numFmtId="3" fontId="6" fillId="2" borderId="6" xfId="9" quotePrefix="1" applyNumberFormat="1" applyFont="1" applyFill="1" applyBorder="1" applyAlignment="1">
      <alignment horizontal="center" vertical="center" wrapText="1"/>
    </xf>
    <xf numFmtId="168" fontId="6" fillId="2" borderId="6" xfId="9" applyNumberFormat="1" applyFont="1" applyFill="1" applyBorder="1" applyAlignment="1">
      <alignment horizontal="justify" vertical="center" wrapText="1"/>
    </xf>
    <xf numFmtId="167" fontId="6" fillId="2" borderId="6" xfId="10" applyNumberFormat="1" applyFont="1" applyFill="1" applyBorder="1" applyAlignment="1">
      <alignment horizontal="center" vertical="center" wrapText="1"/>
    </xf>
    <xf numFmtId="9" fontId="6" fillId="2" borderId="6" xfId="10" applyFont="1" applyFill="1" applyBorder="1" applyAlignment="1">
      <alignment horizontal="center" vertical="center" wrapText="1"/>
    </xf>
    <xf numFmtId="3" fontId="6" fillId="0" borderId="6" xfId="9" applyNumberFormat="1" applyFont="1" applyBorder="1" applyAlignment="1">
      <alignment horizontal="center" vertical="center" wrapText="1"/>
    </xf>
    <xf numFmtId="3" fontId="9" fillId="0" borderId="6" xfId="9" applyNumberFormat="1" applyFont="1" applyBorder="1" applyAlignment="1">
      <alignment horizontal="center" vertical="center" wrapText="1"/>
    </xf>
    <xf numFmtId="168" fontId="9" fillId="0" borderId="6" xfId="9" applyNumberFormat="1" applyFont="1" applyBorder="1" applyAlignment="1">
      <alignment horizontal="justify" vertical="center" wrapText="1"/>
    </xf>
    <xf numFmtId="167" fontId="4" fillId="0" borderId="6" xfId="6" applyNumberFormat="1" applyFont="1" applyBorder="1" applyAlignment="1">
      <alignment horizontal="justify" vertical="center" wrapText="1"/>
    </xf>
    <xf numFmtId="169" fontId="6" fillId="0" borderId="6" xfId="1" applyNumberFormat="1" applyFont="1" applyFill="1" applyBorder="1" applyAlignment="1">
      <alignment horizontal="center" vertical="center" wrapText="1"/>
    </xf>
    <xf numFmtId="167" fontId="5" fillId="0" borderId="6" xfId="6" applyNumberFormat="1" applyFont="1" applyBorder="1" applyAlignment="1">
      <alignment horizontal="justify" vertical="center" wrapText="1"/>
    </xf>
    <xf numFmtId="167" fontId="5" fillId="0" borderId="6" xfId="1" applyNumberFormat="1" applyFont="1" applyFill="1" applyBorder="1" applyAlignment="1">
      <alignment horizontal="center" vertical="center" wrapText="1"/>
    </xf>
    <xf numFmtId="9" fontId="5" fillId="0" borderId="6" xfId="10" applyFont="1" applyFill="1" applyBorder="1" applyAlignment="1">
      <alignment horizontal="center" vertical="center" wrapText="1"/>
    </xf>
    <xf numFmtId="167" fontId="5" fillId="0" borderId="6" xfId="10" applyNumberFormat="1" applyFont="1" applyFill="1" applyBorder="1" applyAlignment="1">
      <alignment horizontal="center" vertical="center" wrapText="1"/>
    </xf>
    <xf numFmtId="9" fontId="5" fillId="0" borderId="7" xfId="10" applyFont="1" applyFill="1" applyBorder="1" applyAlignment="1">
      <alignment horizontal="center" vertical="center" wrapText="1"/>
    </xf>
    <xf numFmtId="167" fontId="7" fillId="0" borderId="0" xfId="8" applyNumberFormat="1" applyFont="1" applyFill="1" applyAlignment="1">
      <alignment horizontal="left" vertical="center"/>
    </xf>
    <xf numFmtId="0" fontId="5" fillId="0" borderId="0" xfId="6" applyFont="1" applyAlignment="1">
      <alignment horizontal="right" vertical="center"/>
    </xf>
    <xf numFmtId="168" fontId="17" fillId="0" borderId="0" xfId="6" applyNumberFormat="1" applyFont="1" applyAlignment="1">
      <alignment horizontal="center" vertical="center"/>
    </xf>
    <xf numFmtId="168" fontId="10" fillId="0" borderId="0" xfId="6" applyNumberFormat="1" applyFont="1" applyAlignment="1">
      <alignment horizontal="center" vertical="center"/>
    </xf>
    <xf numFmtId="168" fontId="4" fillId="0" borderId="5" xfId="9" applyNumberFormat="1" applyFont="1" applyBorder="1" applyAlignment="1">
      <alignment horizontal="center" vertical="center" wrapText="1"/>
    </xf>
    <xf numFmtId="168" fontId="4" fillId="0" borderId="6" xfId="9" applyNumberFormat="1" applyFont="1" applyBorder="1" applyAlignment="1">
      <alignment horizontal="center" vertical="center" wrapText="1"/>
    </xf>
    <xf numFmtId="0" fontId="4" fillId="0" borderId="5" xfId="6" applyFont="1" applyBorder="1" applyAlignment="1">
      <alignment horizontal="center" vertical="center" wrapText="1"/>
    </xf>
    <xf numFmtId="166" fontId="4" fillId="0" borderId="0" xfId="2" applyNumberFormat="1" applyFont="1" applyFill="1" applyBorder="1" applyAlignment="1" applyProtection="1">
      <alignment horizontal="left" vertical="center"/>
    </xf>
    <xf numFmtId="167" fontId="5" fillId="0" borderId="0" xfId="4" applyNumberFormat="1" applyFont="1" applyFill="1" applyBorder="1" applyAlignment="1">
      <alignment horizontal="left" vertical="center"/>
    </xf>
    <xf numFmtId="167" fontId="6" fillId="0" borderId="0" xfId="4" applyNumberFormat="1" applyFont="1" applyFill="1" applyBorder="1" applyAlignment="1">
      <alignment horizontal="left" vertical="center"/>
    </xf>
    <xf numFmtId="0" fontId="5" fillId="0" borderId="0" xfId="3" applyFont="1" applyFill="1" applyAlignment="1">
      <alignment horizontal="left" vertical="center" wrapText="1"/>
    </xf>
    <xf numFmtId="0" fontId="0" fillId="0" borderId="0" xfId="0" applyFill="1" applyAlignment="1">
      <alignment horizontal="left"/>
    </xf>
    <xf numFmtId="0" fontId="7" fillId="0" borderId="0" xfId="3" applyFont="1" applyFill="1" applyAlignment="1">
      <alignment horizontal="center" vertical="center"/>
    </xf>
    <xf numFmtId="0" fontId="5" fillId="0" borderId="0" xfId="3" applyFont="1" applyFill="1" applyAlignment="1">
      <alignment vertical="center" wrapText="1"/>
    </xf>
    <xf numFmtId="0" fontId="0" fillId="0" borderId="0" xfId="0" applyFill="1"/>
    <xf numFmtId="0" fontId="8" fillId="0" borderId="0" xfId="3" applyFont="1" applyFill="1" applyAlignment="1">
      <alignment horizontal="center" vertical="center"/>
    </xf>
    <xf numFmtId="0" fontId="9" fillId="0" borderId="0" xfId="3" applyFont="1" applyFill="1" applyAlignment="1">
      <alignment horizontal="center" vertical="center"/>
    </xf>
    <xf numFmtId="0" fontId="10" fillId="0" borderId="0" xfId="3" applyFont="1" applyFill="1" applyAlignment="1">
      <alignment horizontal="center" vertical="center"/>
    </xf>
    <xf numFmtId="0" fontId="10" fillId="0" borderId="0" xfId="3" applyFont="1" applyFill="1" applyAlignment="1">
      <alignment horizontal="center" vertical="center"/>
    </xf>
    <xf numFmtId="0" fontId="5" fillId="0" borderId="0" xfId="3" applyFont="1" applyFill="1" applyAlignment="1">
      <alignment horizontal="center" vertical="center"/>
    </xf>
    <xf numFmtId="167" fontId="11" fillId="0" borderId="0" xfId="1" applyNumberFormat="1" applyFont="1" applyFill="1" applyBorder="1" applyAlignment="1">
      <alignment horizontal="right"/>
    </xf>
    <xf numFmtId="167" fontId="10" fillId="0" borderId="0" xfId="4" applyNumberFormat="1" applyFont="1" applyFill="1" applyBorder="1" applyAlignment="1">
      <alignment horizontal="right"/>
    </xf>
    <xf numFmtId="0" fontId="12" fillId="0" borderId="0" xfId="3" applyFont="1" applyFill="1" applyAlignment="1">
      <alignment horizontal="right" vertical="center"/>
    </xf>
    <xf numFmtId="0" fontId="13" fillId="0" borderId="1" xfId="3" applyFont="1" applyFill="1" applyBorder="1" applyAlignment="1">
      <alignment horizontal="center" vertical="center" wrapText="1"/>
    </xf>
    <xf numFmtId="3" fontId="13" fillId="0" borderId="1" xfId="3" applyNumberFormat="1" applyFont="1" applyFill="1" applyBorder="1" applyAlignment="1">
      <alignment horizontal="center" vertical="center" wrapText="1"/>
    </xf>
    <xf numFmtId="167" fontId="13" fillId="0" borderId="1" xfId="1" applyNumberFormat="1" applyFont="1" applyFill="1" applyBorder="1" applyAlignment="1">
      <alignment horizontal="center" vertical="center" wrapText="1"/>
    </xf>
    <xf numFmtId="167" fontId="13" fillId="0" borderId="2" xfId="4" applyNumberFormat="1" applyFont="1" applyFill="1" applyBorder="1" applyAlignment="1">
      <alignment horizontal="center" vertical="center" wrapText="1"/>
    </xf>
    <xf numFmtId="0" fontId="13" fillId="0" borderId="3" xfId="3" applyFont="1" applyFill="1" applyBorder="1" applyAlignment="1">
      <alignment horizontal="center" vertical="center" wrapText="1"/>
    </xf>
    <xf numFmtId="167" fontId="13" fillId="0" borderId="3" xfId="1" applyNumberFormat="1" applyFont="1" applyFill="1" applyBorder="1" applyAlignment="1">
      <alignment horizontal="center" vertical="center" wrapText="1"/>
    </xf>
    <xf numFmtId="167" fontId="13" fillId="0" borderId="2" xfId="4" applyNumberFormat="1" applyFont="1" applyFill="1" applyBorder="1" applyAlignment="1">
      <alignment horizontal="center" vertical="center" wrapText="1"/>
    </xf>
    <xf numFmtId="0" fontId="22" fillId="0" borderId="6" xfId="0" applyFont="1" applyFill="1" applyBorder="1" applyAlignment="1">
      <alignment wrapText="1"/>
    </xf>
    <xf numFmtId="0" fontId="22" fillId="0" borderId="6" xfId="0" applyFont="1" applyFill="1" applyBorder="1" applyAlignment="1">
      <alignment vertical="center" wrapText="1"/>
    </xf>
    <xf numFmtId="0" fontId="0" fillId="0" borderId="0" xfId="0" applyFill="1" applyAlignment="1">
      <alignment wrapText="1"/>
    </xf>
    <xf numFmtId="0" fontId="23" fillId="0" borderId="7" xfId="0" applyFont="1" applyFill="1" applyBorder="1" applyAlignment="1">
      <alignment wrapText="1"/>
    </xf>
    <xf numFmtId="3" fontId="23" fillId="0" borderId="7" xfId="0" applyNumberFormat="1" applyFont="1" applyFill="1" applyBorder="1" applyAlignment="1">
      <alignment wrapText="1"/>
    </xf>
    <xf numFmtId="0" fontId="21" fillId="0" borderId="4" xfId="0" applyFont="1" applyFill="1" applyBorder="1" applyAlignment="1">
      <alignment wrapText="1"/>
    </xf>
    <xf numFmtId="0" fontId="2" fillId="0" borderId="0" xfId="0" applyFont="1" applyFill="1" applyAlignment="1">
      <alignment wrapText="1"/>
    </xf>
    <xf numFmtId="0" fontId="22" fillId="0" borderId="6" xfId="0" applyFont="1" applyFill="1" applyBorder="1" applyAlignment="1">
      <alignment horizontal="center" vertical="center" wrapText="1"/>
    </xf>
    <xf numFmtId="3" fontId="22" fillId="0" borderId="6" xfId="0" applyNumberFormat="1" applyFont="1" applyFill="1" applyBorder="1" applyAlignment="1">
      <alignment vertical="center" wrapText="1"/>
    </xf>
    <xf numFmtId="0" fontId="0" fillId="0" borderId="0" xfId="0" applyFill="1" applyAlignment="1">
      <alignment vertical="center" wrapText="1"/>
    </xf>
    <xf numFmtId="3" fontId="22" fillId="0" borderId="6" xfId="0" applyNumberFormat="1" applyFont="1" applyFill="1" applyBorder="1" applyAlignment="1">
      <alignment wrapText="1"/>
    </xf>
    <xf numFmtId="0" fontId="24" fillId="0" borderId="7" xfId="0" applyFont="1" applyFill="1" applyBorder="1" applyAlignment="1">
      <alignment wrapText="1"/>
    </xf>
    <xf numFmtId="3" fontId="24" fillId="0" borderId="7" xfId="0" applyNumberFormat="1" applyFont="1" applyFill="1" applyBorder="1" applyAlignment="1">
      <alignment wrapText="1"/>
    </xf>
    <xf numFmtId="0" fontId="22" fillId="0" borderId="6" xfId="0" applyFont="1" applyFill="1" applyBorder="1" applyAlignment="1">
      <alignment vertical="top" wrapText="1"/>
    </xf>
    <xf numFmtId="0" fontId="22" fillId="0" borderId="6" xfId="0" applyFont="1" applyFill="1" applyBorder="1" applyAlignment="1">
      <alignment horizontal="center" vertical="top" wrapText="1"/>
    </xf>
    <xf numFmtId="0" fontId="22" fillId="0" borderId="6" xfId="0" applyFont="1" applyFill="1" applyBorder="1" applyAlignment="1">
      <alignment horizontal="left" vertical="top" wrapText="1"/>
    </xf>
    <xf numFmtId="0" fontId="24" fillId="0" borderId="6" xfId="0" applyFont="1" applyFill="1" applyBorder="1" applyAlignment="1">
      <alignment horizontal="center" vertical="center" wrapText="1"/>
    </xf>
    <xf numFmtId="0" fontId="24" fillId="0" borderId="6" xfId="0" applyFont="1" applyFill="1" applyBorder="1" applyAlignment="1">
      <alignment vertical="center" wrapText="1"/>
    </xf>
    <xf numFmtId="3" fontId="24" fillId="0" borderId="6" xfId="0" applyNumberFormat="1" applyFont="1" applyFill="1" applyBorder="1" applyAlignment="1">
      <alignment vertical="center" wrapText="1"/>
    </xf>
    <xf numFmtId="0" fontId="2" fillId="0" borderId="0" xfId="0" applyFont="1" applyFill="1" applyAlignment="1">
      <alignment vertical="center" wrapText="1"/>
    </xf>
    <xf numFmtId="0" fontId="23"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0" fillId="0" borderId="0" xfId="0" applyFill="1" applyAlignment="1">
      <alignment horizontal="center" vertical="center"/>
    </xf>
    <xf numFmtId="0" fontId="22" fillId="0" borderId="6" xfId="0" quotePrefix="1" applyFont="1" applyFill="1" applyBorder="1" applyAlignment="1">
      <alignment vertical="top" wrapText="1"/>
    </xf>
    <xf numFmtId="3" fontId="22" fillId="0" borderId="6" xfId="0" applyNumberFormat="1" applyFont="1" applyFill="1" applyBorder="1" applyAlignment="1">
      <alignment vertical="top" wrapText="1"/>
    </xf>
    <xf numFmtId="0" fontId="0" fillId="0" borderId="0" xfId="0" applyFill="1" applyAlignment="1">
      <alignment vertical="top" wrapText="1"/>
    </xf>
    <xf numFmtId="0" fontId="24" fillId="0" borderId="8" xfId="0" applyFont="1" applyFill="1" applyBorder="1" applyAlignment="1">
      <alignment vertical="center" wrapText="1"/>
    </xf>
    <xf numFmtId="3" fontId="24" fillId="0" borderId="8" xfId="0" applyNumberFormat="1" applyFont="1" applyFill="1" applyBorder="1" applyAlignment="1">
      <alignment vertical="center" wrapText="1"/>
    </xf>
    <xf numFmtId="0" fontId="0" fillId="0" borderId="0" xfId="0" applyAlignment="1">
      <alignment wrapText="1"/>
    </xf>
    <xf numFmtId="167" fontId="4" fillId="0" borderId="6" xfId="1" applyNumberFormat="1" applyFont="1" applyFill="1" applyBorder="1" applyAlignment="1">
      <alignment vertical="center" wrapText="1"/>
    </xf>
    <xf numFmtId="167" fontId="4" fillId="0" borderId="6" xfId="8" applyNumberFormat="1" applyFont="1" applyFill="1" applyBorder="1" applyAlignment="1">
      <alignment vertical="center" wrapText="1"/>
    </xf>
    <xf numFmtId="167" fontId="6" fillId="0" borderId="6" xfId="1" applyNumberFormat="1" applyFont="1" applyFill="1" applyBorder="1" applyAlignment="1">
      <alignment vertical="center" wrapText="1"/>
    </xf>
    <xf numFmtId="167" fontId="6" fillId="0" borderId="6" xfId="8" applyNumberFormat="1" applyFont="1" applyFill="1" applyBorder="1" applyAlignment="1">
      <alignment vertical="center" wrapText="1"/>
    </xf>
    <xf numFmtId="167" fontId="6" fillId="2" borderId="6" xfId="1" applyNumberFormat="1" applyFont="1" applyFill="1" applyBorder="1" applyAlignment="1">
      <alignment vertical="center" wrapText="1"/>
    </xf>
    <xf numFmtId="167" fontId="6" fillId="2" borderId="6" xfId="8" applyNumberFormat="1" applyFont="1" applyFill="1" applyBorder="1" applyAlignment="1">
      <alignment vertical="center" wrapText="1"/>
    </xf>
    <xf numFmtId="167" fontId="9" fillId="0" borderId="6" xfId="1" applyNumberFormat="1" applyFont="1" applyFill="1" applyBorder="1" applyAlignment="1">
      <alignment vertical="center" wrapText="1"/>
    </xf>
    <xf numFmtId="167" fontId="9" fillId="0" borderId="6" xfId="8" applyNumberFormat="1" applyFont="1" applyFill="1" applyBorder="1" applyAlignment="1">
      <alignment vertical="center" wrapText="1"/>
    </xf>
    <xf numFmtId="0" fontId="5" fillId="0" borderId="6" xfId="6" quotePrefix="1" applyFont="1" applyBorder="1" applyAlignment="1">
      <alignment horizontal="center" vertical="center" wrapText="1"/>
    </xf>
    <xf numFmtId="167" fontId="5" fillId="0" borderId="6" xfId="1" applyNumberFormat="1" applyFont="1" applyFill="1" applyBorder="1" applyAlignment="1">
      <alignment vertical="center" wrapText="1"/>
    </xf>
    <xf numFmtId="167" fontId="5" fillId="0" borderId="6" xfId="8" applyNumberFormat="1" applyFont="1" applyFill="1" applyBorder="1" applyAlignment="1">
      <alignment vertical="center" wrapText="1"/>
    </xf>
    <xf numFmtId="167" fontId="5" fillId="0" borderId="6" xfId="6" applyNumberFormat="1" applyFont="1" applyBorder="1" applyAlignment="1">
      <alignment vertical="center" wrapText="1"/>
    </xf>
    <xf numFmtId="0" fontId="15" fillId="0" borderId="6" xfId="0" applyFont="1" applyBorder="1" applyAlignment="1">
      <alignment wrapText="1"/>
    </xf>
    <xf numFmtId="3" fontId="15" fillId="0" borderId="6" xfId="0" applyNumberFormat="1" applyFont="1" applyBorder="1" applyAlignment="1">
      <alignment wrapText="1"/>
    </xf>
    <xf numFmtId="0" fontId="5" fillId="0" borderId="6" xfId="6" applyFont="1" applyBorder="1" applyAlignment="1">
      <alignment vertical="center" wrapText="1"/>
    </xf>
    <xf numFmtId="0" fontId="5" fillId="0" borderId="7" xfId="6" quotePrefix="1" applyFont="1" applyBorder="1" applyAlignment="1">
      <alignment horizontal="center" vertical="center" wrapText="1"/>
    </xf>
    <xf numFmtId="0" fontId="15" fillId="0" borderId="7" xfId="0" applyFont="1" applyBorder="1" applyAlignment="1">
      <alignment wrapText="1"/>
    </xf>
    <xf numFmtId="3" fontId="15" fillId="0" borderId="7" xfId="0" applyNumberFormat="1" applyFont="1" applyBorder="1" applyAlignment="1">
      <alignment wrapText="1"/>
    </xf>
    <xf numFmtId="167" fontId="5" fillId="0" borderId="7" xfId="1" applyNumberFormat="1" applyFont="1" applyFill="1" applyBorder="1" applyAlignment="1">
      <alignment vertical="center" wrapText="1"/>
    </xf>
    <xf numFmtId="0" fontId="5" fillId="0" borderId="7" xfId="6" applyFont="1" applyBorder="1" applyAlignment="1">
      <alignment vertical="center" wrapText="1"/>
    </xf>
  </cellXfs>
  <cellStyles count="11">
    <cellStyle name="Comma" xfId="1" builtinId="3"/>
    <cellStyle name="Comma 10 2" xfId="2" xr:uid="{F4EED3BD-F704-4467-8220-5E639FEAB37C}"/>
    <cellStyle name="Comma 13 5 2" xfId="5" xr:uid="{33DA525A-4DEB-46EC-A414-A74BA6819273}"/>
    <cellStyle name="Comma 2 2" xfId="4" xr:uid="{21BA0212-35F0-4891-A17A-0E0FB4A1F892}"/>
    <cellStyle name="Comma 3" xfId="8" xr:uid="{9E5B83B5-A2E3-4FF4-BB98-DE0593125F89}"/>
    <cellStyle name="Normal" xfId="0" builtinId="0"/>
    <cellStyle name="Normal 153 2" xfId="7" xr:uid="{A10BCFBD-C5FE-4E91-B0FC-59299371ED1D}"/>
    <cellStyle name="Normal 3" xfId="6" xr:uid="{6F3D0564-8F86-4397-8F2B-05A7A8D28040}"/>
    <cellStyle name="Normal_BC thu - chi tháng 6" xfId="3" xr:uid="{5E772610-7D4F-42E7-9455-E4F7D13A3C63}"/>
    <cellStyle name="Normal_Ket qua thao luan DT NSH 2002" xfId="9" xr:uid="{D5D59215-62AD-4755-B9F0-A3C0B8F7866A}"/>
    <cellStyle name="Percent 3" xfId="10" xr:uid="{4732845F-9308-4DB7-B97E-2F1509F915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0</xdr:col>
      <xdr:colOff>198120</xdr:colOff>
      <xdr:row>0</xdr:row>
      <xdr:rowOff>257735</xdr:rowOff>
    </xdr:from>
    <xdr:to>
      <xdr:col>1</xdr:col>
      <xdr:colOff>1237140</xdr:colOff>
      <xdr:row>0</xdr:row>
      <xdr:rowOff>259323</xdr:rowOff>
    </xdr:to>
    <xdr:cxnSp macro="">
      <xdr:nvCxnSpPr>
        <xdr:cNvPr id="2" name="Straight Connector 1">
          <a:extLst>
            <a:ext uri="{FF2B5EF4-FFF2-40B4-BE49-F238E27FC236}">
              <a16:creationId xmlns:a16="http://schemas.microsoft.com/office/drawing/2014/main" id="{51C4F038-B1E2-4F3E-A8DC-03574F3B4175}"/>
            </a:ext>
          </a:extLst>
        </xdr:cNvPr>
        <xdr:cNvCxnSpPr/>
      </xdr:nvCxnSpPr>
      <xdr:spPr>
        <a:xfrm>
          <a:off x="198120" y="257735"/>
          <a:ext cx="138192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20E\PH&#210;NG%20KINH%20T&#7870;%201-7-2025\c&#244;ng%20v&#259;n%20ph&#242;ng+UB\VB%20c&#7911;a%20UBND%20huy&#7879;n\2025\B&#225;o%20c&#225;o\H&#7891;%20s&#417;%20k&#7923;%20h&#7885;p\Tr&#236;nh%20H&#272;ND\6%20th&#225;ng%20cu&#7889;i%20n&#259;m%202025\DT%202026%20&#272;&#259;k%20Rve%20ch&#7889;t%20s&#7889;%2017-12-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VAN/2024/D&#7921;%20to&#225;n%202025/Quy&#7871;t%20&#273;&#7883;nh%20ban%20h&#224;nh/D&#7920;%20TO&#193;N%202025%20(ban%20h&#224;n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ã Kon Braih (2)"/>
      <sheetName val="Lương trường"/>
      <sheetName val="DQTV"/>
      <sheetName val="DT thu"/>
      <sheetName val="Năm 2026 chuẩn"/>
      <sheetName val="tiết kiệm"/>
      <sheetName val="Các trường"/>
      <sheetName val="PB chi cân đối còn lại (chốt)"/>
      <sheetName val="CCTL"/>
      <sheetName val="Phân bổ Mục tiêu còn lại (chốt)"/>
      <sheetName val="Xã Kon Braih CŨ"/>
      <sheetName val="Kinh phí 7 xã, thị trấn"/>
      <sheetName val="Lương"/>
      <sheetName val="VP HĐND&amp;UBND"/>
      <sheetName val="KP ĐẢNG 99"/>
      <sheetName val="CBKCC"/>
      <sheetName val="Lương CB"/>
      <sheetName val="Kinh tế"/>
      <sheetName val="Nâng lương trường"/>
      <sheetName val="Nâng lương"/>
      <sheetName val="P VH-XH"/>
      <sheetName val="TTHTCDD"/>
      <sheetName val="TT HCC"/>
      <sheetName val="BQL"/>
      <sheetName val="chi tiết lương BQL"/>
      <sheetName val="HỢP ĐỒNG 111"/>
      <sheetName val="VP Đảng uỷ"/>
      <sheetName val="UB MTTQ"/>
      <sheetName val="VH-TT-DL&amp;TT"/>
      <sheetName val="TTCT"/>
      <sheetName val="BHXH"/>
      <sheetName val="Công an"/>
      <sheetName val="Không chuyên trách"/>
      <sheetName val="QĐ 99"/>
    </sheetNames>
    <sheetDataSet>
      <sheetData sheetId="0"/>
      <sheetData sheetId="1"/>
      <sheetData sheetId="2"/>
      <sheetData sheetId="3">
        <row r="4">
          <cell r="A4" t="str">
            <v>UBND XÃ ĐĂK RVE</v>
          </cell>
        </row>
        <row r="7">
          <cell r="A7" t="str">
            <v>(Kèm theo Quyết định số      /QĐ-UBND ngày      /12/2026 của UBND xã Đăk Rve)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0"/>
      <sheetName val="Lưu ý"/>
      <sheetName val="Thu"/>
      <sheetName val="chi"/>
      <sheetName val="Chi(chi tiet)"/>
      <sheetName val="TH (nhap)"/>
      <sheetName val="SN KT"/>
      <sheetName val="ĐăkRuồng"/>
      <sheetName val="TơRe"/>
      <sheetName val="PNe"/>
      <sheetName val="ĐăkKôi"/>
      <sheetName val="TơLung"/>
      <sheetName val="Tân Lập"/>
      <sheetName val="thị trấn"/>
      <sheetName val="BQL"/>
      <sheetName val="TTYT"/>
      <sheetName val="TTCT"/>
      <sheetName val="TT MTĐT"/>
      <sheetName val="TTDN"/>
      <sheetName val="VH-TT-DL"/>
      <sheetName val="Thanh tra"/>
      <sheetName val="KT-HT"/>
      <sheetName val="TT DVNN"/>
      <sheetName val="tu phap"/>
      <sheetName val="NN&amp;PTNT"/>
      <sheetName val="TN&amp;MT"/>
      <sheetName val="NH CSXH"/>
      <sheetName val="Kiem Lam"/>
      <sheetName val="Thong ke"/>
      <sheetName val="Quỹ Hội ND"/>
      <sheetName val="Dan toc"/>
      <sheetName val="P. GD"/>
      <sheetName val="LĐTB&amp;XH"/>
      <sheetName val="VP UBND"/>
      <sheetName val="HCTĐ"/>
      <sheetName val="VHTT"/>
      <sheetName val="huyen uy"/>
      <sheetName val="MTTQ"/>
      <sheetName val="Noi vu"/>
      <sheetName val="TCKH "/>
      <sheetName val="Hoi PN"/>
      <sheetName val="Huyen doan"/>
      <sheetName val="Hoi Nong dan"/>
      <sheetName val="Hoi CCB"/>
      <sheetName val="H.khuyến học"/>
      <sheetName val="LĐLĐ"/>
      <sheetName val="Hoi NN CDDC"/>
      <sheetName val="Cuu giao chuc"/>
      <sheetName val="C.A"/>
      <sheetName val="Huyen doi"/>
      <sheetName val="Hoi TNXP"/>
      <sheetName val="Hoi ng cao tuoi"/>
      <sheetName val="CC Thi hành án"/>
      <sheetName val="KBNN"/>
      <sheetName val="VKSND"/>
      <sheetName val="BHXH"/>
      <sheetName val="Tòa án"/>
      <sheetName val="00000000"/>
      <sheetName val="10000000"/>
      <sheetName val="00000001"/>
    </sheetNames>
    <sheetDataSet>
      <sheetData sheetId="0" refreshError="1"/>
      <sheetData sheetId="1" refreshError="1"/>
      <sheetData sheetId="2" refreshError="1">
        <row r="6">
          <cell r="A6" t="str">
            <v>(Kèm theo Tờ trình số          /TTr-UBND ngày         /      /2023 của UBND huyện Kon Rẫy)</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3136-5FD5-4DDD-8381-E0F2EF482C68}">
  <dimension ref="A1:F78"/>
  <sheetViews>
    <sheetView topLeftCell="A20" workbookViewId="0">
      <selection activeCell="H10" sqref="H10"/>
    </sheetView>
  </sheetViews>
  <sheetFormatPr defaultRowHeight="14.6" x14ac:dyDescent="0.4"/>
  <cols>
    <col min="1" max="1" width="8.84375" style="95"/>
    <col min="2" max="2" width="54.4609375" style="56" customWidth="1"/>
    <col min="3" max="3" width="11" style="56" customWidth="1"/>
    <col min="4" max="4" width="11.3046875" style="56" customWidth="1"/>
    <col min="5" max="5" width="10.23046875" style="56" customWidth="1"/>
    <col min="6" max="6" width="10.53515625" style="56" customWidth="1"/>
    <col min="7" max="16384" width="9.23046875" style="56"/>
  </cols>
  <sheetData>
    <row r="1" spans="1:6" s="53" customFormat="1" ht="23.15" customHeight="1" x14ac:dyDescent="0.4">
      <c r="A1" s="49" t="str">
        <f>'[1]DT thu'!A4:B4</f>
        <v>UBND XÃ ĐĂK RVE</v>
      </c>
      <c r="B1" s="52"/>
      <c r="C1" s="50"/>
      <c r="D1" s="50"/>
      <c r="E1" s="51"/>
      <c r="F1" s="51"/>
    </row>
    <row r="2" spans="1:6" ht="15.45" x14ac:dyDescent="0.4">
      <c r="A2" s="54"/>
      <c r="B2" s="55"/>
      <c r="C2" s="1"/>
      <c r="D2" s="2"/>
      <c r="E2" s="2"/>
      <c r="F2" s="2"/>
    </row>
    <row r="3" spans="1:6" ht="16.3" x14ac:dyDescent="0.4">
      <c r="A3" s="57" t="s">
        <v>0</v>
      </c>
      <c r="B3" s="57"/>
      <c r="C3" s="57"/>
      <c r="D3" s="57"/>
      <c r="E3" s="57"/>
      <c r="F3" s="57"/>
    </row>
    <row r="4" spans="1:6" x14ac:dyDescent="0.4">
      <c r="A4" s="58" t="str">
        <f>'[1]DT thu'!A7:H7</f>
        <v>(Kèm theo Quyết định số      /QĐ-UBND ngày      /12/2026 của UBND xã Đăk Rve)</v>
      </c>
      <c r="B4" s="58"/>
      <c r="C4" s="58"/>
      <c r="D4" s="58"/>
      <c r="E4" s="58"/>
      <c r="F4" s="58"/>
    </row>
    <row r="5" spans="1:6" ht="15.45" x14ac:dyDescent="0.4">
      <c r="A5" s="59" t="str">
        <f>[2]Thu!A6</f>
        <v>(Kèm theo Tờ trình số          /TTr-UBND ngày         /      /2023 của UBND huyện Kon Rẫy)</v>
      </c>
      <c r="B5" s="59"/>
      <c r="C5" s="59"/>
      <c r="D5" s="59"/>
      <c r="E5" s="59"/>
      <c r="F5" s="59"/>
    </row>
    <row r="6" spans="1:6" ht="15.45" x14ac:dyDescent="0.4">
      <c r="A6" s="60"/>
      <c r="B6" s="60"/>
      <c r="C6" s="3"/>
      <c r="D6" s="60"/>
      <c r="E6" s="60"/>
      <c r="F6" s="60"/>
    </row>
    <row r="7" spans="1:6" ht="15.45" x14ac:dyDescent="0.4">
      <c r="A7" s="61"/>
      <c r="B7" s="55"/>
      <c r="C7" s="62" t="e">
        <f>C12-#REF!</f>
        <v>#REF!</v>
      </c>
      <c r="D7" s="63"/>
      <c r="E7" s="63"/>
      <c r="F7" s="64" t="s">
        <v>1</v>
      </c>
    </row>
    <row r="8" spans="1:6" x14ac:dyDescent="0.4">
      <c r="A8" s="65" t="s">
        <v>2</v>
      </c>
      <c r="B8" s="66" t="s">
        <v>3</v>
      </c>
      <c r="C8" s="67" t="s">
        <v>4</v>
      </c>
      <c r="D8" s="68" t="s">
        <v>5</v>
      </c>
      <c r="E8" s="68"/>
      <c r="F8" s="68"/>
    </row>
    <row r="9" spans="1:6" ht="56.6" x14ac:dyDescent="0.4">
      <c r="A9" s="69"/>
      <c r="B9" s="69"/>
      <c r="C9" s="70"/>
      <c r="D9" s="71" t="s">
        <v>6</v>
      </c>
      <c r="E9" s="71" t="s">
        <v>7</v>
      </c>
      <c r="F9" s="71" t="s">
        <v>8</v>
      </c>
    </row>
    <row r="10" spans="1:6" s="74" customFormat="1" ht="30" customHeight="1" x14ac:dyDescent="0.4">
      <c r="A10" s="79" t="s">
        <v>9</v>
      </c>
      <c r="B10" s="72" t="s">
        <v>10</v>
      </c>
      <c r="C10" s="72" t="s">
        <v>11</v>
      </c>
      <c r="D10" s="72" t="s">
        <v>12</v>
      </c>
      <c r="E10" s="72" t="s">
        <v>13</v>
      </c>
      <c r="F10" s="72" t="s">
        <v>14</v>
      </c>
    </row>
    <row r="11" spans="1:6" s="77" customFormat="1" ht="30" customHeight="1" x14ac:dyDescent="0.4">
      <c r="A11" s="92" t="s">
        <v>15</v>
      </c>
      <c r="B11" s="75" t="s">
        <v>16</v>
      </c>
      <c r="C11" s="76">
        <v>112028.11529438333</v>
      </c>
      <c r="D11" s="76">
        <v>74833.491051678327</v>
      </c>
      <c r="E11" s="76">
        <v>25921.563442705003</v>
      </c>
      <c r="F11" s="76">
        <v>11274.060799999999</v>
      </c>
    </row>
    <row r="12" spans="1:6" s="91" customFormat="1" ht="30" customHeight="1" x14ac:dyDescent="0.4">
      <c r="A12" s="93" t="s">
        <v>17</v>
      </c>
      <c r="B12" s="99" t="s">
        <v>18</v>
      </c>
      <c r="C12" s="100">
        <v>3510</v>
      </c>
      <c r="D12" s="100">
        <v>3510</v>
      </c>
      <c r="E12" s="100">
        <v>0</v>
      </c>
      <c r="F12" s="100">
        <v>0</v>
      </c>
    </row>
    <row r="13" spans="1:6" s="81" customFormat="1" ht="47.15" customHeight="1" x14ac:dyDescent="0.4">
      <c r="A13" s="79">
        <v>1</v>
      </c>
      <c r="B13" s="87" t="s">
        <v>145</v>
      </c>
      <c r="C13" s="80">
        <v>510</v>
      </c>
      <c r="D13" s="80">
        <v>510</v>
      </c>
      <c r="E13" s="80"/>
      <c r="F13" s="80">
        <v>0</v>
      </c>
    </row>
    <row r="14" spans="1:6" s="74" customFormat="1" ht="30" customHeight="1" x14ac:dyDescent="0.4">
      <c r="A14" s="79">
        <v>2</v>
      </c>
      <c r="B14" s="73" t="s">
        <v>19</v>
      </c>
      <c r="C14" s="82">
        <v>1000</v>
      </c>
      <c r="D14" s="82">
        <v>1000</v>
      </c>
      <c r="E14" s="82"/>
      <c r="F14" s="82"/>
    </row>
    <row r="15" spans="1:6" s="74" customFormat="1" ht="51.45" customHeight="1" x14ac:dyDescent="0.4">
      <c r="A15" s="79">
        <v>3</v>
      </c>
      <c r="B15" s="72" t="s">
        <v>146</v>
      </c>
      <c r="C15" s="82">
        <v>200</v>
      </c>
      <c r="D15" s="82">
        <v>200</v>
      </c>
      <c r="E15" s="82"/>
      <c r="F15" s="82"/>
    </row>
    <row r="16" spans="1:6" s="74" customFormat="1" ht="38.15" customHeight="1" x14ac:dyDescent="0.4">
      <c r="A16" s="79">
        <v>4</v>
      </c>
      <c r="B16" s="85" t="s">
        <v>147</v>
      </c>
      <c r="C16" s="82">
        <v>100</v>
      </c>
      <c r="D16" s="82">
        <v>100</v>
      </c>
      <c r="E16" s="82"/>
      <c r="F16" s="82"/>
    </row>
    <row r="17" spans="1:6" s="74" customFormat="1" ht="40.85" customHeight="1" x14ac:dyDescent="0.4">
      <c r="A17" s="79">
        <v>5</v>
      </c>
      <c r="B17" s="73" t="s">
        <v>148</v>
      </c>
      <c r="C17" s="82">
        <v>700</v>
      </c>
      <c r="D17" s="82">
        <v>700</v>
      </c>
      <c r="E17" s="82"/>
      <c r="F17" s="82"/>
    </row>
    <row r="18" spans="1:6" s="74" customFormat="1" ht="52.3" customHeight="1" x14ac:dyDescent="0.4">
      <c r="A18" s="79">
        <v>6</v>
      </c>
      <c r="B18" s="85" t="s">
        <v>149</v>
      </c>
      <c r="C18" s="80">
        <v>1000</v>
      </c>
      <c r="D18" s="80">
        <v>1000</v>
      </c>
      <c r="E18" s="80"/>
      <c r="F18" s="80"/>
    </row>
    <row r="19" spans="1:6" s="91" customFormat="1" ht="30" customHeight="1" x14ac:dyDescent="0.4">
      <c r="A19" s="88" t="s">
        <v>20</v>
      </c>
      <c r="B19" s="89" t="s">
        <v>21</v>
      </c>
      <c r="C19" s="90">
        <v>106503.11529438333</v>
      </c>
      <c r="D19" s="90">
        <v>69308.491051678327</v>
      </c>
      <c r="E19" s="90">
        <v>25921.563442705003</v>
      </c>
      <c r="F19" s="90">
        <v>11274.060799999999</v>
      </c>
    </row>
    <row r="20" spans="1:6" s="74" customFormat="1" ht="30" customHeight="1" x14ac:dyDescent="0.4">
      <c r="A20" s="79">
        <v>1</v>
      </c>
      <c r="B20" s="72" t="s">
        <v>22</v>
      </c>
      <c r="C20" s="82">
        <v>61824.83973628332</v>
      </c>
      <c r="D20" s="82">
        <v>42145.750551078323</v>
      </c>
      <c r="E20" s="82">
        <v>18388.089185205001</v>
      </c>
      <c r="F20" s="82">
        <v>1291</v>
      </c>
    </row>
    <row r="21" spans="1:6" s="74" customFormat="1" ht="30" customHeight="1" x14ac:dyDescent="0.4">
      <c r="A21" s="79" t="s">
        <v>23</v>
      </c>
      <c r="B21" s="72" t="s">
        <v>24</v>
      </c>
      <c r="C21" s="82">
        <v>61746.539736283317</v>
      </c>
      <c r="D21" s="82">
        <v>42067.45055107832</v>
      </c>
      <c r="E21" s="82">
        <v>18388.089185205001</v>
      </c>
      <c r="F21" s="82">
        <v>1291</v>
      </c>
    </row>
    <row r="22" spans="1:6" s="74" customFormat="1" ht="30" customHeight="1" x14ac:dyDescent="0.4">
      <c r="A22" s="79"/>
      <c r="B22" s="72" t="s">
        <v>25</v>
      </c>
      <c r="C22" s="82">
        <v>57157.049993399865</v>
      </c>
      <c r="D22" s="82">
        <v>37477.960808194868</v>
      </c>
      <c r="E22" s="82">
        <v>18388.089185205001</v>
      </c>
      <c r="F22" s="82">
        <v>1291</v>
      </c>
    </row>
    <row r="23" spans="1:6" s="74" customFormat="1" ht="30" customHeight="1" x14ac:dyDescent="0.4">
      <c r="A23" s="79"/>
      <c r="B23" s="72" t="s">
        <v>26</v>
      </c>
      <c r="C23" s="82">
        <v>1017.36</v>
      </c>
      <c r="D23" s="82">
        <v>1017.36</v>
      </c>
      <c r="E23" s="82"/>
      <c r="F23" s="82">
        <v>0</v>
      </c>
    </row>
    <row r="24" spans="1:6" s="74" customFormat="1" ht="30" customHeight="1" x14ac:dyDescent="0.4">
      <c r="A24" s="79"/>
      <c r="B24" s="72" t="s">
        <v>27</v>
      </c>
      <c r="C24" s="82">
        <v>2713.7860466399998</v>
      </c>
      <c r="D24" s="82">
        <v>2713.7860466399998</v>
      </c>
      <c r="E24" s="82"/>
      <c r="F24" s="82">
        <v>0</v>
      </c>
    </row>
    <row r="25" spans="1:6" s="74" customFormat="1" ht="30" customHeight="1" x14ac:dyDescent="0.4">
      <c r="A25" s="79"/>
      <c r="B25" s="72" t="s">
        <v>28</v>
      </c>
      <c r="C25" s="82">
        <v>858.34369624345186</v>
      </c>
      <c r="D25" s="82">
        <v>858.34369624345186</v>
      </c>
      <c r="E25" s="82"/>
      <c r="F25" s="82"/>
    </row>
    <row r="26" spans="1:6" s="74" customFormat="1" ht="30" customHeight="1" x14ac:dyDescent="0.4">
      <c r="A26" s="79" t="s">
        <v>29</v>
      </c>
      <c r="B26" s="72" t="s">
        <v>30</v>
      </c>
      <c r="C26" s="82">
        <v>78.3</v>
      </c>
      <c r="D26" s="82">
        <v>78.3</v>
      </c>
      <c r="E26" s="82">
        <v>0</v>
      </c>
      <c r="F26" s="82">
        <v>0</v>
      </c>
    </row>
    <row r="27" spans="1:6" s="74" customFormat="1" ht="30" customHeight="1" x14ac:dyDescent="0.4">
      <c r="A27" s="79"/>
      <c r="B27" s="72" t="s">
        <v>31</v>
      </c>
      <c r="C27" s="82">
        <v>70.47</v>
      </c>
      <c r="D27" s="82">
        <v>70.47</v>
      </c>
      <c r="E27" s="82"/>
      <c r="F27" s="82"/>
    </row>
    <row r="28" spans="1:6" s="74" customFormat="1" ht="30" customHeight="1" x14ac:dyDescent="0.4">
      <c r="A28" s="79"/>
      <c r="B28" s="72" t="s">
        <v>32</v>
      </c>
      <c r="C28" s="82"/>
      <c r="D28" s="82">
        <v>0</v>
      </c>
      <c r="E28" s="82"/>
      <c r="F28" s="82"/>
    </row>
    <row r="29" spans="1:6" s="74" customFormat="1" ht="30" customHeight="1" x14ac:dyDescent="0.4">
      <c r="A29" s="79"/>
      <c r="B29" s="72" t="s">
        <v>28</v>
      </c>
      <c r="C29" s="82">
        <v>7.830000000000001</v>
      </c>
      <c r="D29" s="82">
        <v>7.830000000000001</v>
      </c>
      <c r="E29" s="82"/>
      <c r="F29" s="82"/>
    </row>
    <row r="30" spans="1:6" s="74" customFormat="1" ht="30" customHeight="1" x14ac:dyDescent="0.4">
      <c r="A30" s="79">
        <v>2</v>
      </c>
      <c r="B30" s="72" t="s">
        <v>33</v>
      </c>
      <c r="C30" s="82">
        <v>117</v>
      </c>
      <c r="D30" s="82">
        <v>117</v>
      </c>
      <c r="E30" s="82">
        <v>0</v>
      </c>
      <c r="F30" s="82">
        <v>0</v>
      </c>
    </row>
    <row r="31" spans="1:6" s="74" customFormat="1" ht="30" customHeight="1" x14ac:dyDescent="0.4">
      <c r="A31" s="79"/>
      <c r="B31" s="72" t="s">
        <v>34</v>
      </c>
      <c r="C31" s="82">
        <v>64.8</v>
      </c>
      <c r="D31" s="82">
        <v>64.8</v>
      </c>
      <c r="E31" s="82"/>
      <c r="F31" s="82"/>
    </row>
    <row r="32" spans="1:6" s="74" customFormat="1" ht="30" customHeight="1" x14ac:dyDescent="0.4">
      <c r="A32" s="79"/>
      <c r="B32" s="72" t="s">
        <v>35</v>
      </c>
      <c r="C32" s="82">
        <v>40.5</v>
      </c>
      <c r="D32" s="82">
        <v>40.5</v>
      </c>
      <c r="E32" s="82"/>
      <c r="F32" s="82"/>
    </row>
    <row r="33" spans="1:6" s="74" customFormat="1" ht="30" customHeight="1" x14ac:dyDescent="0.4">
      <c r="A33" s="79"/>
      <c r="B33" s="72" t="s">
        <v>28</v>
      </c>
      <c r="C33" s="82">
        <v>11.7</v>
      </c>
      <c r="D33" s="82">
        <v>11.7</v>
      </c>
      <c r="E33" s="82"/>
      <c r="F33" s="82"/>
    </row>
    <row r="34" spans="1:6" s="74" customFormat="1" ht="30" customHeight="1" x14ac:dyDescent="0.4">
      <c r="A34" s="79">
        <v>3</v>
      </c>
      <c r="B34" s="72" t="s">
        <v>36</v>
      </c>
      <c r="C34" s="82">
        <v>0</v>
      </c>
      <c r="D34" s="82">
        <v>0</v>
      </c>
      <c r="E34" s="82">
        <v>0</v>
      </c>
      <c r="F34" s="82">
        <v>0</v>
      </c>
    </row>
    <row r="35" spans="1:6" s="74" customFormat="1" ht="30" customHeight="1" x14ac:dyDescent="0.4">
      <c r="A35" s="79">
        <v>4</v>
      </c>
      <c r="B35" s="72" t="s">
        <v>37</v>
      </c>
      <c r="C35" s="82">
        <v>44561.275558100009</v>
      </c>
      <c r="D35" s="82">
        <v>27045.740500600001</v>
      </c>
      <c r="E35" s="82">
        <v>7533.4742575000009</v>
      </c>
      <c r="F35" s="82">
        <v>9983.0607999999993</v>
      </c>
    </row>
    <row r="36" spans="1:6" s="74" customFormat="1" ht="30" customHeight="1" x14ac:dyDescent="0.4">
      <c r="A36" s="79" t="s">
        <v>38</v>
      </c>
      <c r="B36" s="72" t="s">
        <v>39</v>
      </c>
      <c r="C36" s="82">
        <v>1875.5</v>
      </c>
      <c r="D36" s="82">
        <v>1875.5</v>
      </c>
      <c r="E36" s="82">
        <v>0</v>
      </c>
      <c r="F36" s="82">
        <v>0</v>
      </c>
    </row>
    <row r="37" spans="1:6" s="74" customFormat="1" ht="30" customHeight="1" x14ac:dyDescent="0.4">
      <c r="A37" s="79"/>
      <c r="B37" s="72" t="s">
        <v>34</v>
      </c>
      <c r="C37" s="82">
        <v>1640.6</v>
      </c>
      <c r="D37" s="82">
        <v>1640.6</v>
      </c>
      <c r="E37" s="82"/>
      <c r="F37" s="82">
        <v>0</v>
      </c>
    </row>
    <row r="38" spans="1:6" s="74" customFormat="1" ht="30" customHeight="1" x14ac:dyDescent="0.4">
      <c r="A38" s="79"/>
      <c r="B38" s="72" t="s">
        <v>35</v>
      </c>
      <c r="C38" s="82">
        <v>76.95</v>
      </c>
      <c r="D38" s="82">
        <v>76.95</v>
      </c>
      <c r="E38" s="82">
        <v>0</v>
      </c>
      <c r="F38" s="82"/>
    </row>
    <row r="39" spans="1:6" s="74" customFormat="1" ht="30" customHeight="1" x14ac:dyDescent="0.4">
      <c r="A39" s="79"/>
      <c r="B39" s="72" t="s">
        <v>28</v>
      </c>
      <c r="C39" s="82">
        <v>157.95000000000002</v>
      </c>
      <c r="D39" s="82">
        <v>157.95000000000002</v>
      </c>
      <c r="E39" s="82"/>
      <c r="F39" s="82"/>
    </row>
    <row r="40" spans="1:6" s="74" customFormat="1" ht="30" customHeight="1" x14ac:dyDescent="0.4">
      <c r="A40" s="79" t="s">
        <v>40</v>
      </c>
      <c r="B40" s="72" t="s">
        <v>41</v>
      </c>
      <c r="C40" s="82">
        <v>13.5</v>
      </c>
      <c r="D40" s="82">
        <v>13.5</v>
      </c>
      <c r="E40" s="82">
        <v>0</v>
      </c>
      <c r="F40" s="82">
        <v>0</v>
      </c>
    </row>
    <row r="41" spans="1:6" s="74" customFormat="1" ht="30" customHeight="1" x14ac:dyDescent="0.4">
      <c r="A41" s="79"/>
      <c r="B41" s="72" t="s">
        <v>35</v>
      </c>
      <c r="C41" s="82">
        <v>12.15</v>
      </c>
      <c r="D41" s="82">
        <v>12.15</v>
      </c>
      <c r="E41" s="82">
        <v>0</v>
      </c>
      <c r="F41" s="82"/>
    </row>
    <row r="42" spans="1:6" s="74" customFormat="1" ht="30" customHeight="1" x14ac:dyDescent="0.4">
      <c r="A42" s="79"/>
      <c r="B42" s="72" t="s">
        <v>28</v>
      </c>
      <c r="C42" s="82">
        <v>1.35</v>
      </c>
      <c r="D42" s="82">
        <v>1.35</v>
      </c>
      <c r="E42" s="82"/>
      <c r="F42" s="82"/>
    </row>
    <row r="43" spans="1:6" s="74" customFormat="1" ht="30" customHeight="1" x14ac:dyDescent="0.4">
      <c r="A43" s="79" t="s">
        <v>42</v>
      </c>
      <c r="B43" s="72" t="s">
        <v>43</v>
      </c>
      <c r="C43" s="82">
        <v>151.30000000000001</v>
      </c>
      <c r="D43" s="82">
        <v>51.3</v>
      </c>
      <c r="E43" s="82">
        <v>0</v>
      </c>
      <c r="F43" s="82">
        <v>100</v>
      </c>
    </row>
    <row r="44" spans="1:6" s="74" customFormat="1" ht="30" customHeight="1" x14ac:dyDescent="0.4">
      <c r="A44" s="79"/>
      <c r="B44" s="72" t="s">
        <v>35</v>
      </c>
      <c r="C44" s="82">
        <v>146.16999999999999</v>
      </c>
      <c r="D44" s="82">
        <v>46.169999999999995</v>
      </c>
      <c r="E44" s="82">
        <v>0</v>
      </c>
      <c r="F44" s="82">
        <v>100</v>
      </c>
    </row>
    <row r="45" spans="1:6" s="74" customFormat="1" ht="30" customHeight="1" x14ac:dyDescent="0.4">
      <c r="A45" s="79"/>
      <c r="B45" s="72" t="s">
        <v>28</v>
      </c>
      <c r="C45" s="82">
        <v>5.13</v>
      </c>
      <c r="D45" s="82">
        <v>5.13</v>
      </c>
      <c r="E45" s="82"/>
      <c r="F45" s="82"/>
    </row>
    <row r="46" spans="1:6" s="74" customFormat="1" ht="30" customHeight="1" x14ac:dyDescent="0.4">
      <c r="A46" s="79" t="s">
        <v>44</v>
      </c>
      <c r="B46" s="72" t="s">
        <v>45</v>
      </c>
      <c r="C46" s="82">
        <v>90</v>
      </c>
      <c r="D46" s="82">
        <v>90</v>
      </c>
      <c r="E46" s="82">
        <v>0</v>
      </c>
      <c r="F46" s="82">
        <v>0</v>
      </c>
    </row>
    <row r="47" spans="1:6" s="74" customFormat="1" ht="30" customHeight="1" x14ac:dyDescent="0.4">
      <c r="A47" s="79"/>
      <c r="B47" s="72" t="s">
        <v>35</v>
      </c>
      <c r="C47" s="82">
        <v>81</v>
      </c>
      <c r="D47" s="82">
        <v>81</v>
      </c>
      <c r="E47" s="82">
        <v>0</v>
      </c>
      <c r="F47" s="82"/>
    </row>
    <row r="48" spans="1:6" s="74" customFormat="1" ht="30" customHeight="1" x14ac:dyDescent="0.4">
      <c r="A48" s="79"/>
      <c r="B48" s="72" t="s">
        <v>28</v>
      </c>
      <c r="C48" s="82">
        <v>9</v>
      </c>
      <c r="D48" s="82">
        <v>9</v>
      </c>
      <c r="E48" s="82"/>
      <c r="F48" s="82"/>
    </row>
    <row r="49" spans="1:6" s="74" customFormat="1" ht="30" customHeight="1" x14ac:dyDescent="0.4">
      <c r="A49" s="79" t="s">
        <v>46</v>
      </c>
      <c r="B49" s="72" t="s">
        <v>47</v>
      </c>
      <c r="C49" s="82">
        <v>0</v>
      </c>
      <c r="D49" s="82">
        <v>0</v>
      </c>
      <c r="E49" s="82">
        <v>0</v>
      </c>
      <c r="F49" s="82">
        <v>0</v>
      </c>
    </row>
    <row r="50" spans="1:6" s="74" customFormat="1" ht="30" customHeight="1" x14ac:dyDescent="0.4">
      <c r="A50" s="79" t="s">
        <v>48</v>
      </c>
      <c r="B50" s="72" t="s">
        <v>49</v>
      </c>
      <c r="C50" s="82">
        <v>6467</v>
      </c>
      <c r="D50" s="82">
        <v>2428</v>
      </c>
      <c r="E50" s="82">
        <v>0</v>
      </c>
      <c r="F50" s="82">
        <v>4038.9999999999995</v>
      </c>
    </row>
    <row r="51" spans="1:6" s="74" customFormat="1" ht="30" customHeight="1" x14ac:dyDescent="0.4">
      <c r="A51" s="79"/>
      <c r="B51" s="72" t="s">
        <v>26</v>
      </c>
      <c r="C51" s="82">
        <v>6467</v>
      </c>
      <c r="D51" s="82">
        <v>2428</v>
      </c>
      <c r="E51" s="82"/>
      <c r="F51" s="82">
        <v>4038.9999999999995</v>
      </c>
    </row>
    <row r="52" spans="1:6" s="74" customFormat="1" ht="30" customHeight="1" x14ac:dyDescent="0.4">
      <c r="A52" s="79" t="s">
        <v>50</v>
      </c>
      <c r="B52" s="72" t="s">
        <v>51</v>
      </c>
      <c r="C52" s="82">
        <v>34127.536458100003</v>
      </c>
      <c r="D52" s="82">
        <v>20816.971580600002</v>
      </c>
      <c r="E52" s="82">
        <v>7466.5040775000007</v>
      </c>
      <c r="F52" s="82">
        <v>5844.0607999999993</v>
      </c>
    </row>
    <row r="53" spans="1:6" s="74" customFormat="1" ht="30" customHeight="1" x14ac:dyDescent="0.4">
      <c r="A53" s="79" t="s">
        <v>52</v>
      </c>
      <c r="B53" s="72" t="s">
        <v>53</v>
      </c>
      <c r="C53" s="82">
        <v>7899.8352542000011</v>
      </c>
      <c r="D53" s="82">
        <v>5643.8692842000009</v>
      </c>
      <c r="E53" s="82">
        <v>1835.30997</v>
      </c>
      <c r="F53" s="82">
        <v>420.65599999999995</v>
      </c>
    </row>
    <row r="54" spans="1:6" s="74" customFormat="1" ht="30" customHeight="1" x14ac:dyDescent="0.4">
      <c r="A54" s="79" t="s">
        <v>52</v>
      </c>
      <c r="B54" s="72" t="s">
        <v>54</v>
      </c>
      <c r="C54" s="82">
        <v>4049.2115550000008</v>
      </c>
      <c r="D54" s="82">
        <v>2449.8882675000009</v>
      </c>
      <c r="E54" s="82">
        <v>943.66728750000004</v>
      </c>
      <c r="F54" s="82">
        <v>655.65599999999995</v>
      </c>
    </row>
    <row r="55" spans="1:6" s="74" customFormat="1" ht="30" customHeight="1" x14ac:dyDescent="0.4">
      <c r="A55" s="79" t="s">
        <v>52</v>
      </c>
      <c r="B55" s="72" t="s">
        <v>55</v>
      </c>
      <c r="C55" s="82">
        <v>7751.3530512400012</v>
      </c>
      <c r="D55" s="82">
        <v>4864.824976240001</v>
      </c>
      <c r="E55" s="82">
        <v>1811.371275</v>
      </c>
      <c r="F55" s="82">
        <v>1075.1568</v>
      </c>
    </row>
    <row r="56" spans="1:6" s="74" customFormat="1" ht="30" customHeight="1" x14ac:dyDescent="0.4">
      <c r="A56" s="79" t="s">
        <v>52</v>
      </c>
      <c r="B56" s="72" t="s">
        <v>56</v>
      </c>
      <c r="C56" s="82">
        <v>3239.9929600000005</v>
      </c>
      <c r="D56" s="82">
        <v>2328.9127600000006</v>
      </c>
      <c r="E56" s="82">
        <v>845.0802000000001</v>
      </c>
      <c r="F56" s="82">
        <v>66</v>
      </c>
    </row>
    <row r="57" spans="1:6" s="74" customFormat="1" ht="30" customHeight="1" x14ac:dyDescent="0.4">
      <c r="A57" s="79" t="s">
        <v>52</v>
      </c>
      <c r="B57" s="72" t="s">
        <v>57</v>
      </c>
      <c r="C57" s="82">
        <v>3144.6978900000004</v>
      </c>
      <c r="D57" s="82">
        <v>1995.8758050000001</v>
      </c>
      <c r="E57" s="82">
        <v>951.23008500000014</v>
      </c>
      <c r="F57" s="82">
        <v>197.59199999999998</v>
      </c>
    </row>
    <row r="58" spans="1:6" s="74" customFormat="1" ht="30" customHeight="1" x14ac:dyDescent="0.4">
      <c r="A58" s="79" t="s">
        <v>52</v>
      </c>
      <c r="B58" s="72" t="s">
        <v>58</v>
      </c>
      <c r="C58" s="82">
        <v>1995.8310675</v>
      </c>
      <c r="D58" s="82">
        <v>1180.6249175</v>
      </c>
      <c r="E58" s="82">
        <v>700.20614999999998</v>
      </c>
      <c r="F58" s="82">
        <v>115</v>
      </c>
    </row>
    <row r="59" spans="1:6" s="74" customFormat="1" ht="30" customHeight="1" x14ac:dyDescent="0.4">
      <c r="A59" s="79" t="s">
        <v>52</v>
      </c>
      <c r="B59" s="72" t="s">
        <v>59</v>
      </c>
      <c r="C59" s="82">
        <v>1627.6347000000003</v>
      </c>
      <c r="D59" s="82">
        <v>1247.9955900000002</v>
      </c>
      <c r="E59" s="82">
        <v>379.63911000000002</v>
      </c>
      <c r="F59" s="82">
        <v>0</v>
      </c>
    </row>
    <row r="60" spans="1:6" s="74" customFormat="1" ht="30" customHeight="1" x14ac:dyDescent="0.4">
      <c r="A60" s="79"/>
      <c r="B60" s="72" t="s">
        <v>28</v>
      </c>
      <c r="C60" s="82">
        <v>734.9799801600002</v>
      </c>
      <c r="D60" s="82">
        <v>734.9799801600002</v>
      </c>
      <c r="E60" s="82"/>
      <c r="F60" s="82"/>
    </row>
    <row r="61" spans="1:6" s="74" customFormat="1" ht="30" customHeight="1" x14ac:dyDescent="0.4">
      <c r="A61" s="79" t="s">
        <v>52</v>
      </c>
      <c r="B61" s="72" t="s">
        <v>60</v>
      </c>
      <c r="C61" s="82">
        <v>370</v>
      </c>
      <c r="D61" s="82">
        <v>370</v>
      </c>
      <c r="E61" s="82">
        <v>0</v>
      </c>
      <c r="F61" s="82">
        <v>0</v>
      </c>
    </row>
    <row r="62" spans="1:6" s="74" customFormat="1" ht="30" customHeight="1" x14ac:dyDescent="0.4">
      <c r="A62" s="79"/>
      <c r="B62" s="72" t="s">
        <v>61</v>
      </c>
      <c r="C62" s="82">
        <v>370</v>
      </c>
      <c r="D62" s="82">
        <v>370</v>
      </c>
      <c r="E62" s="82">
        <v>0</v>
      </c>
      <c r="F62" s="82"/>
    </row>
    <row r="63" spans="1:6" s="74" customFormat="1" ht="30" customHeight="1" x14ac:dyDescent="0.4">
      <c r="A63" s="79"/>
      <c r="B63" s="72" t="s">
        <v>62</v>
      </c>
      <c r="C63" s="82">
        <v>0</v>
      </c>
      <c r="D63" s="82">
        <v>0</v>
      </c>
      <c r="E63" s="82">
        <v>0</v>
      </c>
      <c r="F63" s="82">
        <v>0</v>
      </c>
    </row>
    <row r="64" spans="1:6" s="74" customFormat="1" ht="30" customHeight="1" x14ac:dyDescent="0.4">
      <c r="A64" s="79"/>
      <c r="B64" s="72" t="s">
        <v>63</v>
      </c>
      <c r="C64" s="82">
        <v>0</v>
      </c>
      <c r="D64" s="82">
        <v>0</v>
      </c>
      <c r="E64" s="82">
        <v>0</v>
      </c>
      <c r="F64" s="82">
        <v>0</v>
      </c>
    </row>
    <row r="65" spans="1:6" s="98" customFormat="1" ht="30" customHeight="1" x14ac:dyDescent="0.4">
      <c r="A65" s="86"/>
      <c r="B65" s="73" t="s">
        <v>64</v>
      </c>
      <c r="C65" s="97">
        <v>0</v>
      </c>
      <c r="D65" s="97">
        <v>0</v>
      </c>
      <c r="E65" s="97"/>
      <c r="F65" s="97"/>
    </row>
    <row r="66" spans="1:6" s="74" customFormat="1" ht="27" customHeight="1" x14ac:dyDescent="0.4">
      <c r="A66" s="79" t="s">
        <v>52</v>
      </c>
      <c r="B66" s="73" t="s">
        <v>65</v>
      </c>
      <c r="C66" s="80">
        <v>3313</v>
      </c>
      <c r="D66" s="80"/>
      <c r="E66" s="80"/>
      <c r="F66" s="80">
        <v>3313</v>
      </c>
    </row>
    <row r="67" spans="1:6" s="74" customFormat="1" ht="63.9" customHeight="1" x14ac:dyDescent="0.4">
      <c r="A67" s="79"/>
      <c r="B67" s="73" t="s">
        <v>143</v>
      </c>
      <c r="C67" s="82">
        <v>556</v>
      </c>
      <c r="D67" s="82"/>
      <c r="E67" s="82"/>
      <c r="F67" s="82">
        <v>556</v>
      </c>
    </row>
    <row r="68" spans="1:6" s="74" customFormat="1" ht="104.15" customHeight="1" x14ac:dyDescent="0.4">
      <c r="A68" s="79"/>
      <c r="B68" s="73" t="s">
        <v>144</v>
      </c>
      <c r="C68" s="82">
        <v>2757</v>
      </c>
      <c r="D68" s="82"/>
      <c r="E68" s="82"/>
      <c r="F68" s="82">
        <v>2757</v>
      </c>
    </row>
    <row r="69" spans="1:6" s="98" customFormat="1" ht="30" customHeight="1" x14ac:dyDescent="0.4">
      <c r="A69" s="86"/>
      <c r="B69" s="96" t="s">
        <v>151</v>
      </c>
      <c r="C69" s="97">
        <v>0</v>
      </c>
      <c r="D69" s="97"/>
      <c r="E69" s="97"/>
      <c r="F69" s="97">
        <v>0</v>
      </c>
    </row>
    <row r="70" spans="1:6" s="98" customFormat="1" ht="24.45" customHeight="1" x14ac:dyDescent="0.4">
      <c r="A70" s="86" t="s">
        <v>66</v>
      </c>
      <c r="B70" s="85" t="s">
        <v>67</v>
      </c>
      <c r="C70" s="97">
        <v>1362.4391000000001</v>
      </c>
      <c r="D70" s="97">
        <v>1296.46892</v>
      </c>
      <c r="E70" s="97">
        <v>65.970179999999999</v>
      </c>
      <c r="F70" s="97">
        <v>0</v>
      </c>
    </row>
    <row r="71" spans="1:6" s="98" customFormat="1" ht="20.149999999999999" customHeight="1" x14ac:dyDescent="0.4">
      <c r="A71" s="86" t="s">
        <v>52</v>
      </c>
      <c r="B71" s="85" t="s">
        <v>68</v>
      </c>
      <c r="C71" s="97">
        <v>1069.5477660000001</v>
      </c>
      <c r="D71" s="97">
        <v>1003.5775860000001</v>
      </c>
      <c r="E71" s="97">
        <v>65.970179999999999</v>
      </c>
      <c r="F71" s="97"/>
    </row>
    <row r="72" spans="1:6" s="98" customFormat="1" ht="18.899999999999999" customHeight="1" x14ac:dyDescent="0.4">
      <c r="A72" s="86" t="s">
        <v>52</v>
      </c>
      <c r="B72" s="85" t="s">
        <v>69</v>
      </c>
      <c r="C72" s="97">
        <v>0</v>
      </c>
      <c r="D72" s="97">
        <v>0</v>
      </c>
      <c r="E72" s="97"/>
      <c r="F72" s="97"/>
    </row>
    <row r="73" spans="1:6" s="98" customFormat="1" ht="23.6" customHeight="1" x14ac:dyDescent="0.4">
      <c r="A73" s="86" t="s">
        <v>52</v>
      </c>
      <c r="B73" s="85" t="s">
        <v>70</v>
      </c>
      <c r="C73" s="97">
        <v>67.391334000000001</v>
      </c>
      <c r="D73" s="97">
        <v>67.391334000000001</v>
      </c>
      <c r="E73" s="97"/>
      <c r="F73" s="97"/>
    </row>
    <row r="74" spans="1:6" s="98" customFormat="1" ht="20.149999999999999" customHeight="1" x14ac:dyDescent="0.4">
      <c r="A74" s="86" t="s">
        <v>52</v>
      </c>
      <c r="B74" s="85" t="s">
        <v>71</v>
      </c>
      <c r="C74" s="97">
        <v>202.5</v>
      </c>
      <c r="D74" s="97">
        <v>202.5</v>
      </c>
      <c r="E74" s="97"/>
      <c r="F74" s="97"/>
    </row>
    <row r="75" spans="1:6" s="98" customFormat="1" ht="17.149999999999999" customHeight="1" x14ac:dyDescent="0.4">
      <c r="A75" s="86" t="s">
        <v>52</v>
      </c>
      <c r="B75" s="85" t="s">
        <v>69</v>
      </c>
      <c r="C75" s="97">
        <v>0</v>
      </c>
      <c r="D75" s="97">
        <v>0</v>
      </c>
      <c r="E75" s="97"/>
      <c r="F75" s="97"/>
    </row>
    <row r="76" spans="1:6" s="74" customFormat="1" ht="22.3" customHeight="1" x14ac:dyDescent="0.4">
      <c r="A76" s="79" t="s">
        <v>52</v>
      </c>
      <c r="B76" s="72" t="s">
        <v>70</v>
      </c>
      <c r="C76" s="82">
        <v>23</v>
      </c>
      <c r="D76" s="82">
        <v>23</v>
      </c>
      <c r="E76" s="82"/>
      <c r="F76" s="82"/>
    </row>
    <row r="77" spans="1:6" s="74" customFormat="1" ht="23.15" customHeight="1" x14ac:dyDescent="0.4">
      <c r="A77" s="79" t="s">
        <v>72</v>
      </c>
      <c r="B77" s="72" t="s">
        <v>73</v>
      </c>
      <c r="C77" s="82">
        <v>474</v>
      </c>
      <c r="D77" s="82">
        <v>474</v>
      </c>
      <c r="E77" s="82"/>
      <c r="F77" s="82">
        <v>0</v>
      </c>
    </row>
    <row r="78" spans="1:6" s="78" customFormat="1" ht="22.3" customHeight="1" x14ac:dyDescent="0.4">
      <c r="A78" s="94" t="s">
        <v>150</v>
      </c>
      <c r="B78" s="83" t="s">
        <v>74</v>
      </c>
      <c r="C78" s="84">
        <v>2015</v>
      </c>
      <c r="D78" s="84">
        <v>2015</v>
      </c>
      <c r="E78" s="84"/>
      <c r="F78" s="84">
        <v>0</v>
      </c>
    </row>
  </sheetData>
  <mergeCells count="9">
    <mergeCell ref="A8:A9"/>
    <mergeCell ref="B8:B9"/>
    <mergeCell ref="C8:C9"/>
    <mergeCell ref="D8:F8"/>
    <mergeCell ref="C1:D1"/>
    <mergeCell ref="E1:F1"/>
    <mergeCell ref="A3:F3"/>
    <mergeCell ref="A4:F4"/>
    <mergeCell ref="A5:F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59173-AE1A-4E75-AC7A-002037433861}">
  <dimension ref="A1:H61"/>
  <sheetViews>
    <sheetView tabSelected="1" workbookViewId="0">
      <selection activeCell="L9" sqref="L9"/>
    </sheetView>
  </sheetViews>
  <sheetFormatPr defaultRowHeight="14.6" x14ac:dyDescent="0.4"/>
  <cols>
    <col min="1" max="1" width="6.921875" customWidth="1"/>
    <col min="2" max="2" width="33.23046875" customWidth="1"/>
    <col min="3" max="3" width="12.07421875" customWidth="1"/>
    <col min="4" max="4" width="12" customWidth="1"/>
    <col min="5" max="5" width="13.53515625" customWidth="1"/>
    <col min="6" max="6" width="11.61328125" customWidth="1"/>
    <col min="7" max="7" width="6" customWidth="1"/>
  </cols>
  <sheetData>
    <row r="1" spans="1:8" ht="15.45" x14ac:dyDescent="0.4">
      <c r="A1" s="42" t="s">
        <v>75</v>
      </c>
      <c r="B1" s="42"/>
      <c r="C1" s="4"/>
      <c r="D1" s="4"/>
      <c r="E1" s="5"/>
      <c r="F1" s="5"/>
      <c r="G1" s="43"/>
      <c r="H1" s="43"/>
    </row>
    <row r="2" spans="1:8" ht="16.3" x14ac:dyDescent="0.4">
      <c r="A2" s="6"/>
      <c r="B2" s="5"/>
      <c r="C2" s="4"/>
      <c r="D2" s="4"/>
      <c r="E2" s="5"/>
      <c r="F2" s="5"/>
      <c r="G2" s="7"/>
      <c r="H2" s="7"/>
    </row>
    <row r="3" spans="1:8" ht="18.899999999999999" x14ac:dyDescent="0.4">
      <c r="A3" s="44" t="s">
        <v>76</v>
      </c>
      <c r="B3" s="44"/>
      <c r="C3" s="44"/>
      <c r="D3" s="44"/>
      <c r="E3" s="44"/>
      <c r="F3" s="44"/>
      <c r="G3" s="44"/>
      <c r="H3" s="44"/>
    </row>
    <row r="4" spans="1:8" ht="15.45" x14ac:dyDescent="0.4">
      <c r="A4" s="45" t="s">
        <v>142</v>
      </c>
      <c r="B4" s="45"/>
      <c r="C4" s="45"/>
      <c r="D4" s="45"/>
      <c r="E4" s="45"/>
      <c r="F4" s="45"/>
      <c r="G4" s="45"/>
      <c r="H4" s="45"/>
    </row>
    <row r="5" spans="1:8" ht="15" x14ac:dyDescent="0.4">
      <c r="A5" s="8"/>
      <c r="B5" s="5"/>
      <c r="C5" s="4"/>
      <c r="D5" s="4"/>
      <c r="E5" s="9"/>
      <c r="F5" s="9"/>
      <c r="G5" s="10"/>
      <c r="H5" s="11" t="s">
        <v>1</v>
      </c>
    </row>
    <row r="6" spans="1:8" s="101" customFormat="1" ht="30" customHeight="1" x14ac:dyDescent="0.4">
      <c r="A6" s="46" t="s">
        <v>2</v>
      </c>
      <c r="B6" s="46" t="s">
        <v>3</v>
      </c>
      <c r="C6" s="48" t="s">
        <v>77</v>
      </c>
      <c r="D6" s="48"/>
      <c r="E6" s="48" t="s">
        <v>78</v>
      </c>
      <c r="F6" s="48"/>
      <c r="G6" s="48" t="s">
        <v>79</v>
      </c>
      <c r="H6" s="48"/>
    </row>
    <row r="7" spans="1:8" s="101" customFormat="1" ht="56.15" customHeight="1" x14ac:dyDescent="0.4">
      <c r="A7" s="47"/>
      <c r="B7" s="47"/>
      <c r="C7" s="12" t="s">
        <v>80</v>
      </c>
      <c r="D7" s="12" t="s">
        <v>81</v>
      </c>
      <c r="E7" s="13" t="s">
        <v>82</v>
      </c>
      <c r="F7" s="13" t="s">
        <v>83</v>
      </c>
      <c r="G7" s="13" t="s">
        <v>84</v>
      </c>
      <c r="H7" s="13" t="s">
        <v>85</v>
      </c>
    </row>
    <row r="8" spans="1:8" s="101" customFormat="1" ht="30" customHeight="1" x14ac:dyDescent="0.4">
      <c r="A8" s="14" t="s">
        <v>9</v>
      </c>
      <c r="B8" s="14" t="s">
        <v>10</v>
      </c>
      <c r="C8" s="15" t="s">
        <v>86</v>
      </c>
      <c r="D8" s="15" t="s">
        <v>12</v>
      </c>
      <c r="E8" s="16" t="s">
        <v>13</v>
      </c>
      <c r="F8" s="16" t="s">
        <v>14</v>
      </c>
      <c r="G8" s="17" t="s">
        <v>87</v>
      </c>
      <c r="H8" s="17" t="s">
        <v>88</v>
      </c>
    </row>
    <row r="9" spans="1:8" s="101" customFormat="1" ht="30" customHeight="1" x14ac:dyDescent="0.4">
      <c r="A9" s="13" t="s">
        <v>9</v>
      </c>
      <c r="B9" s="18" t="s">
        <v>89</v>
      </c>
      <c r="C9" s="102">
        <f>C10</f>
        <v>3775</v>
      </c>
      <c r="D9" s="103">
        <f>D10</f>
        <v>3755</v>
      </c>
      <c r="E9" s="103">
        <f>E10</f>
        <v>3775</v>
      </c>
      <c r="F9" s="103">
        <f>F10</f>
        <v>3755</v>
      </c>
      <c r="G9" s="19">
        <f>E9-C9</f>
        <v>0</v>
      </c>
      <c r="H9" s="20">
        <f>E9/C9</f>
        <v>1</v>
      </c>
    </row>
    <row r="10" spans="1:8" s="101" customFormat="1" ht="30" customHeight="1" x14ac:dyDescent="0.4">
      <c r="A10" s="13" t="s">
        <v>17</v>
      </c>
      <c r="B10" s="18" t="s">
        <v>90</v>
      </c>
      <c r="C10" s="102">
        <f>C11+C13+C16+C17+C22+C32+C33+C25+C26+C37+C23+C24+C34+C35</f>
        <v>3775</v>
      </c>
      <c r="D10" s="103">
        <f>D11+D13+D16+D17+D22+D32+D33+D25+D26+D37+D23+D24+D34+D35</f>
        <v>3755</v>
      </c>
      <c r="E10" s="103">
        <f>E11+E13+E16+E17+E22+E32+E33+E25+E26+E37+E23+E24+E34+E35</f>
        <v>3775</v>
      </c>
      <c r="F10" s="103">
        <f>F11+F13+F16+F17+F22+F32+F33+F25+F26+F37+F23+F24+F34+F35</f>
        <v>3755</v>
      </c>
      <c r="G10" s="19">
        <f t="shared" ref="G10:G37" si="0">E10-C10</f>
        <v>0</v>
      </c>
      <c r="H10" s="20">
        <f t="shared" ref="H10:H37" si="1">E10/C10</f>
        <v>1</v>
      </c>
    </row>
    <row r="11" spans="1:8" s="101" customFormat="1" ht="30" customHeight="1" x14ac:dyDescent="0.4">
      <c r="A11" s="21">
        <v>1</v>
      </c>
      <c r="B11" s="22" t="s">
        <v>91</v>
      </c>
      <c r="C11" s="102">
        <f>C12</f>
        <v>0</v>
      </c>
      <c r="D11" s="102">
        <f>D12</f>
        <v>0</v>
      </c>
      <c r="E11" s="102">
        <f>E12</f>
        <v>0</v>
      </c>
      <c r="F11" s="102">
        <f>F12</f>
        <v>0</v>
      </c>
      <c r="G11" s="23">
        <f t="shared" si="0"/>
        <v>0</v>
      </c>
      <c r="H11" s="20"/>
    </row>
    <row r="12" spans="1:8" s="101" customFormat="1" ht="30" customHeight="1" x14ac:dyDescent="0.4">
      <c r="A12" s="24" t="s">
        <v>52</v>
      </c>
      <c r="B12" s="25" t="s">
        <v>92</v>
      </c>
      <c r="C12" s="104">
        <v>0</v>
      </c>
      <c r="D12" s="105">
        <v>0</v>
      </c>
      <c r="E12" s="105">
        <v>0</v>
      </c>
      <c r="F12" s="105">
        <v>0</v>
      </c>
      <c r="G12" s="23">
        <f>E12-C12</f>
        <v>0</v>
      </c>
      <c r="H12" s="26"/>
    </row>
    <row r="13" spans="1:8" s="101" customFormat="1" ht="30" customHeight="1" x14ac:dyDescent="0.4">
      <c r="A13" s="21">
        <v>2</v>
      </c>
      <c r="B13" s="22" t="s">
        <v>93</v>
      </c>
      <c r="C13" s="102">
        <f>C14+C15</f>
        <v>40</v>
      </c>
      <c r="D13" s="102">
        <f>D14+D15</f>
        <v>23</v>
      </c>
      <c r="E13" s="102">
        <f>E14+E15</f>
        <v>40</v>
      </c>
      <c r="F13" s="102">
        <f>F14+F15</f>
        <v>23</v>
      </c>
      <c r="G13" s="23">
        <f t="shared" si="0"/>
        <v>0</v>
      </c>
      <c r="H13" s="20">
        <f t="shared" si="1"/>
        <v>1</v>
      </c>
    </row>
    <row r="14" spans="1:8" s="101" customFormat="1" ht="30" customHeight="1" x14ac:dyDescent="0.4">
      <c r="A14" s="24" t="s">
        <v>52</v>
      </c>
      <c r="B14" s="25" t="s">
        <v>92</v>
      </c>
      <c r="C14" s="104">
        <v>5</v>
      </c>
      <c r="D14" s="105">
        <v>4</v>
      </c>
      <c r="E14" s="105">
        <f>C14</f>
        <v>5</v>
      </c>
      <c r="F14" s="105">
        <v>4</v>
      </c>
      <c r="G14" s="23">
        <f t="shared" si="0"/>
        <v>0</v>
      </c>
      <c r="H14" s="26">
        <f t="shared" si="1"/>
        <v>1</v>
      </c>
    </row>
    <row r="15" spans="1:8" s="101" customFormat="1" ht="30" customHeight="1" x14ac:dyDescent="0.4">
      <c r="A15" s="24" t="s">
        <v>52</v>
      </c>
      <c r="B15" s="25" t="s">
        <v>94</v>
      </c>
      <c r="C15" s="104">
        <v>35</v>
      </c>
      <c r="D15" s="105">
        <v>19</v>
      </c>
      <c r="E15" s="105">
        <f>C15</f>
        <v>35</v>
      </c>
      <c r="F15" s="105">
        <v>19</v>
      </c>
      <c r="G15" s="23">
        <f t="shared" si="0"/>
        <v>0</v>
      </c>
      <c r="H15" s="26">
        <f t="shared" si="1"/>
        <v>1</v>
      </c>
    </row>
    <row r="16" spans="1:8" s="101" customFormat="1" ht="30" customHeight="1" x14ac:dyDescent="0.4">
      <c r="A16" s="27">
        <v>3</v>
      </c>
      <c r="B16" s="22" t="s">
        <v>95</v>
      </c>
      <c r="C16" s="104">
        <v>0</v>
      </c>
      <c r="D16" s="105">
        <v>0</v>
      </c>
      <c r="E16" s="105">
        <v>0</v>
      </c>
      <c r="F16" s="105">
        <v>0</v>
      </c>
      <c r="G16" s="23">
        <f t="shared" si="0"/>
        <v>0</v>
      </c>
      <c r="H16" s="26"/>
    </row>
    <row r="17" spans="1:8" s="101" customFormat="1" ht="30" customHeight="1" x14ac:dyDescent="0.4">
      <c r="A17" s="27">
        <v>4</v>
      </c>
      <c r="B17" s="22" t="s">
        <v>96</v>
      </c>
      <c r="C17" s="102">
        <f>C18+C19+C20+C21</f>
        <v>1135</v>
      </c>
      <c r="D17" s="102">
        <f>D18+D19+D20+D21</f>
        <v>1135</v>
      </c>
      <c r="E17" s="103">
        <f>E18+E19+E21+E20</f>
        <v>1135</v>
      </c>
      <c r="F17" s="103">
        <f>F18+F19+F21+F20</f>
        <v>1135</v>
      </c>
      <c r="G17" s="19">
        <f t="shared" si="0"/>
        <v>0</v>
      </c>
      <c r="H17" s="20">
        <f t="shared" si="1"/>
        <v>1</v>
      </c>
    </row>
    <row r="18" spans="1:8" s="101" customFormat="1" ht="30" customHeight="1" x14ac:dyDescent="0.4">
      <c r="A18" s="24" t="s">
        <v>52</v>
      </c>
      <c r="B18" s="25" t="s">
        <v>92</v>
      </c>
      <c r="C18" s="104">
        <v>1040</v>
      </c>
      <c r="D18" s="105">
        <v>1040</v>
      </c>
      <c r="E18" s="105">
        <v>1040</v>
      </c>
      <c r="F18" s="105">
        <v>1040</v>
      </c>
      <c r="G18" s="23">
        <f t="shared" si="0"/>
        <v>0</v>
      </c>
      <c r="H18" s="26">
        <f t="shared" si="1"/>
        <v>1</v>
      </c>
    </row>
    <row r="19" spans="1:8" s="101" customFormat="1" ht="30" customHeight="1" x14ac:dyDescent="0.4">
      <c r="A19" s="24" t="s">
        <v>52</v>
      </c>
      <c r="B19" s="25" t="s">
        <v>94</v>
      </c>
      <c r="C19" s="104">
        <v>30</v>
      </c>
      <c r="D19" s="105">
        <v>30</v>
      </c>
      <c r="E19" s="105">
        <v>30</v>
      </c>
      <c r="F19" s="105">
        <v>30</v>
      </c>
      <c r="G19" s="23">
        <f t="shared" si="0"/>
        <v>0</v>
      </c>
      <c r="H19" s="26">
        <f t="shared" si="1"/>
        <v>1</v>
      </c>
    </row>
    <row r="20" spans="1:8" s="101" customFormat="1" ht="30" customHeight="1" x14ac:dyDescent="0.4">
      <c r="A20" s="24" t="s">
        <v>52</v>
      </c>
      <c r="B20" s="25" t="s">
        <v>97</v>
      </c>
      <c r="C20" s="104">
        <v>0</v>
      </c>
      <c r="D20" s="105">
        <v>0</v>
      </c>
      <c r="E20" s="105">
        <f>C20</f>
        <v>0</v>
      </c>
      <c r="F20" s="105">
        <v>0</v>
      </c>
      <c r="G20" s="23">
        <f t="shared" si="0"/>
        <v>0</v>
      </c>
      <c r="H20" s="26"/>
    </row>
    <row r="21" spans="1:8" s="101" customFormat="1" ht="30" customHeight="1" x14ac:dyDescent="0.4">
      <c r="A21" s="28" t="s">
        <v>52</v>
      </c>
      <c r="B21" s="29" t="s">
        <v>98</v>
      </c>
      <c r="C21" s="106">
        <v>65</v>
      </c>
      <c r="D21" s="107">
        <v>65</v>
      </c>
      <c r="E21" s="105">
        <v>65</v>
      </c>
      <c r="F21" s="107">
        <v>65</v>
      </c>
      <c r="G21" s="30">
        <f t="shared" si="0"/>
        <v>0</v>
      </c>
      <c r="H21" s="31">
        <f t="shared" si="1"/>
        <v>1</v>
      </c>
    </row>
    <row r="22" spans="1:8" s="101" customFormat="1" ht="30" customHeight="1" x14ac:dyDescent="0.4">
      <c r="A22" s="27">
        <v>5</v>
      </c>
      <c r="B22" s="22" t="s">
        <v>99</v>
      </c>
      <c r="C22" s="102">
        <v>1500</v>
      </c>
      <c r="D22" s="103">
        <v>1500</v>
      </c>
      <c r="E22" s="105">
        <f>C22</f>
        <v>1500</v>
      </c>
      <c r="F22" s="107">
        <v>1500</v>
      </c>
      <c r="G22" s="23">
        <f t="shared" si="0"/>
        <v>0</v>
      </c>
      <c r="H22" s="20">
        <f t="shared" si="1"/>
        <v>1</v>
      </c>
    </row>
    <row r="23" spans="1:8" s="101" customFormat="1" ht="30" customHeight="1" x14ac:dyDescent="0.4">
      <c r="A23" s="27">
        <v>6</v>
      </c>
      <c r="B23" s="22" t="s">
        <v>100</v>
      </c>
      <c r="C23" s="102">
        <v>0</v>
      </c>
      <c r="D23" s="103">
        <v>0</v>
      </c>
      <c r="E23" s="105">
        <f>C23</f>
        <v>0</v>
      </c>
      <c r="F23" s="103">
        <v>0</v>
      </c>
      <c r="G23" s="19">
        <f t="shared" si="0"/>
        <v>0</v>
      </c>
      <c r="H23" s="20"/>
    </row>
    <row r="24" spans="1:8" s="101" customFormat="1" ht="30" customHeight="1" x14ac:dyDescent="0.4">
      <c r="A24" s="27">
        <v>7</v>
      </c>
      <c r="B24" s="22" t="s">
        <v>101</v>
      </c>
      <c r="C24" s="102">
        <v>10</v>
      </c>
      <c r="D24" s="103">
        <v>10</v>
      </c>
      <c r="E24" s="105">
        <f>C24</f>
        <v>10</v>
      </c>
      <c r="F24" s="105">
        <v>10</v>
      </c>
      <c r="G24" s="19">
        <f t="shared" si="0"/>
        <v>0</v>
      </c>
      <c r="H24" s="20">
        <f t="shared" si="1"/>
        <v>1</v>
      </c>
    </row>
    <row r="25" spans="1:8" s="101" customFormat="1" ht="30" customHeight="1" x14ac:dyDescent="0.4">
      <c r="A25" s="27">
        <v>8</v>
      </c>
      <c r="B25" s="22" t="s">
        <v>102</v>
      </c>
      <c r="C25" s="105">
        <v>270</v>
      </c>
      <c r="D25" s="105">
        <v>270</v>
      </c>
      <c r="E25" s="105">
        <v>270</v>
      </c>
      <c r="F25" s="105">
        <v>270</v>
      </c>
      <c r="G25" s="19">
        <f t="shared" si="0"/>
        <v>0</v>
      </c>
      <c r="H25" s="20">
        <f t="shared" si="1"/>
        <v>1</v>
      </c>
    </row>
    <row r="26" spans="1:8" s="101" customFormat="1" ht="30" customHeight="1" x14ac:dyDescent="0.4">
      <c r="A26" s="27">
        <v>9</v>
      </c>
      <c r="B26" s="22" t="s">
        <v>103</v>
      </c>
      <c r="C26" s="105">
        <f>C27+C28</f>
        <v>140</v>
      </c>
      <c r="D26" s="105">
        <f>D27+D28</f>
        <v>140</v>
      </c>
      <c r="E26" s="105">
        <f>E27+E28</f>
        <v>140</v>
      </c>
      <c r="F26" s="105">
        <f>F27+F28</f>
        <v>140</v>
      </c>
      <c r="G26" s="19">
        <f t="shared" si="0"/>
        <v>0</v>
      </c>
      <c r="H26" s="20">
        <f t="shared" si="1"/>
        <v>1</v>
      </c>
    </row>
    <row r="27" spans="1:8" s="101" customFormat="1" ht="30" customHeight="1" x14ac:dyDescent="0.4">
      <c r="A27" s="32" t="s">
        <v>104</v>
      </c>
      <c r="B27" s="25" t="s">
        <v>105</v>
      </c>
      <c r="C27" s="105">
        <v>110</v>
      </c>
      <c r="D27" s="105">
        <v>110</v>
      </c>
      <c r="E27" s="105">
        <v>110</v>
      </c>
      <c r="F27" s="105">
        <v>110</v>
      </c>
      <c r="G27" s="23">
        <f t="shared" si="0"/>
        <v>0</v>
      </c>
      <c r="H27" s="26">
        <f t="shared" si="1"/>
        <v>1</v>
      </c>
    </row>
    <row r="28" spans="1:8" s="101" customFormat="1" ht="30" customHeight="1" x14ac:dyDescent="0.4">
      <c r="A28" s="32" t="s">
        <v>106</v>
      </c>
      <c r="B28" s="25" t="s">
        <v>107</v>
      </c>
      <c r="C28" s="105">
        <v>30</v>
      </c>
      <c r="D28" s="105">
        <v>30</v>
      </c>
      <c r="E28" s="105">
        <v>30</v>
      </c>
      <c r="F28" s="105">
        <v>30</v>
      </c>
      <c r="G28" s="23">
        <f t="shared" si="0"/>
        <v>0</v>
      </c>
      <c r="H28" s="26">
        <f t="shared" si="1"/>
        <v>1</v>
      </c>
    </row>
    <row r="29" spans="1:8" s="101" customFormat="1" ht="30" customHeight="1" x14ac:dyDescent="0.4">
      <c r="A29" s="33"/>
      <c r="B29" s="34" t="s">
        <v>108</v>
      </c>
      <c r="C29" s="108">
        <f>240+290+40</f>
        <v>570</v>
      </c>
      <c r="D29" s="109">
        <v>0</v>
      </c>
      <c r="E29" s="105">
        <f t="shared" ref="E29:E36" si="2">C29</f>
        <v>570</v>
      </c>
      <c r="F29" s="109">
        <v>0</v>
      </c>
      <c r="G29" s="23">
        <f t="shared" si="0"/>
        <v>0</v>
      </c>
      <c r="H29" s="26">
        <f t="shared" si="1"/>
        <v>1</v>
      </c>
    </row>
    <row r="30" spans="1:8" s="101" customFormat="1" ht="30" customHeight="1" x14ac:dyDescent="0.4">
      <c r="A30" s="33"/>
      <c r="B30" s="34" t="s">
        <v>109</v>
      </c>
      <c r="C30" s="108">
        <f>30+55+10</f>
        <v>95</v>
      </c>
      <c r="D30" s="109">
        <f>30+55+10</f>
        <v>95</v>
      </c>
      <c r="E30" s="105">
        <f t="shared" si="2"/>
        <v>95</v>
      </c>
      <c r="F30" s="109">
        <f>30+55+10</f>
        <v>95</v>
      </c>
      <c r="G30" s="23">
        <f t="shared" si="0"/>
        <v>0</v>
      </c>
      <c r="H30" s="26">
        <f t="shared" si="1"/>
        <v>1</v>
      </c>
    </row>
    <row r="31" spans="1:8" s="101" customFormat="1" ht="30" customHeight="1" x14ac:dyDescent="0.4">
      <c r="A31" s="33"/>
      <c r="B31" s="34" t="s">
        <v>110</v>
      </c>
      <c r="C31" s="108">
        <v>0</v>
      </c>
      <c r="D31" s="109">
        <v>0</v>
      </c>
      <c r="E31" s="105">
        <f t="shared" si="2"/>
        <v>0</v>
      </c>
      <c r="F31" s="109">
        <v>0</v>
      </c>
      <c r="G31" s="23">
        <f t="shared" si="0"/>
        <v>0</v>
      </c>
      <c r="H31" s="26"/>
    </row>
    <row r="32" spans="1:8" s="101" customFormat="1" ht="30" customHeight="1" x14ac:dyDescent="0.4">
      <c r="A32" s="27">
        <v>10</v>
      </c>
      <c r="B32" s="22" t="s">
        <v>111</v>
      </c>
      <c r="C32" s="102">
        <v>600</v>
      </c>
      <c r="D32" s="103">
        <v>600</v>
      </c>
      <c r="E32" s="105">
        <f t="shared" si="2"/>
        <v>600</v>
      </c>
      <c r="F32" s="105">
        <v>600</v>
      </c>
      <c r="G32" s="19">
        <f t="shared" si="0"/>
        <v>0</v>
      </c>
      <c r="H32" s="20">
        <f t="shared" si="1"/>
        <v>1</v>
      </c>
    </row>
    <row r="33" spans="1:8" s="101" customFormat="1" ht="30" customHeight="1" x14ac:dyDescent="0.4">
      <c r="A33" s="27">
        <v>11</v>
      </c>
      <c r="B33" s="22" t="s">
        <v>112</v>
      </c>
      <c r="C33" s="102">
        <v>20</v>
      </c>
      <c r="D33" s="103">
        <v>17</v>
      </c>
      <c r="E33" s="105">
        <f t="shared" si="2"/>
        <v>20</v>
      </c>
      <c r="F33" s="103">
        <f>E33*85%</f>
        <v>17</v>
      </c>
      <c r="G33" s="19">
        <f t="shared" si="0"/>
        <v>0</v>
      </c>
      <c r="H33" s="20">
        <f t="shared" si="1"/>
        <v>1</v>
      </c>
    </row>
    <row r="34" spans="1:8" s="101" customFormat="1" ht="30" customHeight="1" x14ac:dyDescent="0.4">
      <c r="A34" s="27">
        <v>12</v>
      </c>
      <c r="B34" s="22" t="s">
        <v>113</v>
      </c>
      <c r="C34" s="102">
        <v>0</v>
      </c>
      <c r="D34" s="103">
        <v>0</v>
      </c>
      <c r="E34" s="105">
        <f t="shared" si="2"/>
        <v>0</v>
      </c>
      <c r="F34" s="103">
        <v>0</v>
      </c>
      <c r="G34" s="19">
        <f t="shared" si="0"/>
        <v>0</v>
      </c>
      <c r="H34" s="20">
        <v>0</v>
      </c>
    </row>
    <row r="35" spans="1:8" s="101" customFormat="1" ht="30" customHeight="1" x14ac:dyDescent="0.4">
      <c r="A35" s="27">
        <v>13</v>
      </c>
      <c r="B35" s="22" t="s">
        <v>114</v>
      </c>
      <c r="C35" s="102">
        <v>0</v>
      </c>
      <c r="D35" s="103">
        <v>0</v>
      </c>
      <c r="E35" s="105">
        <f t="shared" si="2"/>
        <v>0</v>
      </c>
      <c r="F35" s="103">
        <v>0</v>
      </c>
      <c r="G35" s="19">
        <f t="shared" si="0"/>
        <v>0</v>
      </c>
      <c r="H35" s="20"/>
    </row>
    <row r="36" spans="1:8" s="101" customFormat="1" ht="30" customHeight="1" x14ac:dyDescent="0.4">
      <c r="A36" s="27">
        <v>14</v>
      </c>
      <c r="B36" s="22" t="s">
        <v>115</v>
      </c>
      <c r="C36" s="102">
        <v>0</v>
      </c>
      <c r="D36" s="103">
        <v>0</v>
      </c>
      <c r="E36" s="105">
        <f t="shared" si="2"/>
        <v>0</v>
      </c>
      <c r="F36" s="103">
        <v>0</v>
      </c>
      <c r="G36" s="19">
        <f t="shared" si="0"/>
        <v>0</v>
      </c>
      <c r="H36" s="20"/>
    </row>
    <row r="37" spans="1:8" s="101" customFormat="1" ht="30" customHeight="1" x14ac:dyDescent="0.4">
      <c r="A37" s="27">
        <v>15</v>
      </c>
      <c r="B37" s="22" t="s">
        <v>116</v>
      </c>
      <c r="C37" s="102">
        <v>60</v>
      </c>
      <c r="D37" s="103">
        <v>60</v>
      </c>
      <c r="E37" s="105">
        <v>60</v>
      </c>
      <c r="F37" s="103">
        <v>60</v>
      </c>
      <c r="G37" s="23">
        <f t="shared" si="0"/>
        <v>0</v>
      </c>
      <c r="H37" s="26">
        <f t="shared" si="1"/>
        <v>1</v>
      </c>
    </row>
    <row r="38" spans="1:8" s="101" customFormat="1" ht="30" customHeight="1" x14ac:dyDescent="0.4">
      <c r="A38" s="13" t="s">
        <v>10</v>
      </c>
      <c r="B38" s="35" t="s">
        <v>117</v>
      </c>
      <c r="C38" s="102">
        <f t="shared" ref="C38:H38" si="3">C39</f>
        <v>112028</v>
      </c>
      <c r="D38" s="102">
        <f t="shared" si="3"/>
        <v>0</v>
      </c>
      <c r="E38" s="102">
        <f t="shared" si="3"/>
        <v>112028</v>
      </c>
      <c r="F38" s="102">
        <f t="shared" si="3"/>
        <v>0</v>
      </c>
      <c r="G38" s="102">
        <f t="shared" si="3"/>
        <v>0</v>
      </c>
      <c r="H38" s="102">
        <f t="shared" si="3"/>
        <v>1</v>
      </c>
    </row>
    <row r="39" spans="1:8" s="101" customFormat="1" ht="30" customHeight="1" x14ac:dyDescent="0.4">
      <c r="A39" s="13" t="s">
        <v>17</v>
      </c>
      <c r="B39" s="35" t="s">
        <v>118</v>
      </c>
      <c r="C39" s="102">
        <f>C40+C41</f>
        <v>112028</v>
      </c>
      <c r="D39" s="102">
        <f>D40+D44</f>
        <v>0</v>
      </c>
      <c r="E39" s="102">
        <f>E40+E41</f>
        <v>112028</v>
      </c>
      <c r="F39" s="102">
        <f>F40+F44</f>
        <v>0</v>
      </c>
      <c r="G39" s="36">
        <f t="shared" ref="G39:G50" si="4">E39-C39</f>
        <v>0</v>
      </c>
      <c r="H39" s="20">
        <f t="shared" ref="H39:H61" si="5">E39/C39</f>
        <v>1</v>
      </c>
    </row>
    <row r="40" spans="1:8" s="101" customFormat="1" ht="30" customHeight="1" x14ac:dyDescent="0.4">
      <c r="A40" s="110">
        <v>1</v>
      </c>
      <c r="B40" s="37" t="s">
        <v>119</v>
      </c>
      <c r="C40" s="111">
        <f>D9</f>
        <v>3755</v>
      </c>
      <c r="D40" s="111"/>
      <c r="E40" s="112">
        <f>F10</f>
        <v>3755</v>
      </c>
      <c r="F40" s="112"/>
      <c r="G40" s="38"/>
      <c r="H40" s="39">
        <f t="shared" si="5"/>
        <v>1</v>
      </c>
    </row>
    <row r="41" spans="1:8" s="101" customFormat="1" ht="30" customHeight="1" x14ac:dyDescent="0.4">
      <c r="A41" s="110">
        <v>2</v>
      </c>
      <c r="B41" s="37" t="s">
        <v>120</v>
      </c>
      <c r="C41" s="112">
        <f>C42+C43+C44</f>
        <v>108273</v>
      </c>
      <c r="D41" s="111"/>
      <c r="E41" s="112">
        <f>E42+E43+E44</f>
        <v>108273</v>
      </c>
      <c r="F41" s="112"/>
      <c r="G41" s="38"/>
      <c r="H41" s="39">
        <f t="shared" si="5"/>
        <v>1</v>
      </c>
    </row>
    <row r="42" spans="1:8" s="101" customFormat="1" ht="30" customHeight="1" x14ac:dyDescent="0.4">
      <c r="A42" s="102">
        <v>0</v>
      </c>
      <c r="B42" s="37" t="s">
        <v>121</v>
      </c>
      <c r="C42" s="112">
        <v>72472</v>
      </c>
      <c r="D42" s="111"/>
      <c r="E42" s="112">
        <v>72472</v>
      </c>
      <c r="F42" s="112"/>
      <c r="G42" s="38"/>
      <c r="H42" s="39">
        <f t="shared" si="5"/>
        <v>1</v>
      </c>
    </row>
    <row r="43" spans="1:8" s="101" customFormat="1" ht="30" customHeight="1" x14ac:dyDescent="0.4">
      <c r="A43" s="102">
        <v>0</v>
      </c>
      <c r="B43" s="37" t="s">
        <v>122</v>
      </c>
      <c r="C43" s="112">
        <v>24527</v>
      </c>
      <c r="D43" s="111"/>
      <c r="E43" s="112">
        <v>24527</v>
      </c>
      <c r="F43" s="112"/>
      <c r="G43" s="38"/>
      <c r="H43" s="39">
        <f t="shared" si="5"/>
        <v>1</v>
      </c>
    </row>
    <row r="44" spans="1:8" s="101" customFormat="1" ht="30" customHeight="1" x14ac:dyDescent="0.4">
      <c r="A44" s="102">
        <v>0</v>
      </c>
      <c r="B44" s="113" t="s">
        <v>123</v>
      </c>
      <c r="C44" s="111">
        <v>11274</v>
      </c>
      <c r="D44" s="111"/>
      <c r="E44" s="111">
        <v>11274</v>
      </c>
      <c r="F44" s="112"/>
      <c r="G44" s="38"/>
      <c r="H44" s="39">
        <f t="shared" si="5"/>
        <v>1</v>
      </c>
    </row>
    <row r="45" spans="1:8" s="101" customFormat="1" ht="30" customHeight="1" x14ac:dyDescent="0.4">
      <c r="A45" s="110" t="s">
        <v>124</v>
      </c>
      <c r="B45" s="114" t="s">
        <v>125</v>
      </c>
      <c r="C45" s="115">
        <v>100</v>
      </c>
      <c r="D45" s="111"/>
      <c r="E45" s="115">
        <v>100</v>
      </c>
      <c r="F45" s="112"/>
      <c r="G45" s="40">
        <f t="shared" si="4"/>
        <v>0</v>
      </c>
      <c r="H45" s="39">
        <f t="shared" si="5"/>
        <v>1</v>
      </c>
    </row>
    <row r="46" spans="1:8" s="101" customFormat="1" ht="30" customHeight="1" x14ac:dyDescent="0.4">
      <c r="A46" s="110" t="s">
        <v>124</v>
      </c>
      <c r="B46" s="114" t="s">
        <v>126</v>
      </c>
      <c r="C46" s="115">
        <v>992</v>
      </c>
      <c r="D46" s="111"/>
      <c r="E46" s="115">
        <v>992</v>
      </c>
      <c r="F46" s="112"/>
      <c r="G46" s="40">
        <f t="shared" si="4"/>
        <v>0</v>
      </c>
      <c r="H46" s="39">
        <f t="shared" si="5"/>
        <v>1</v>
      </c>
    </row>
    <row r="47" spans="1:8" s="101" customFormat="1" ht="30" customHeight="1" x14ac:dyDescent="0.4">
      <c r="A47" s="110" t="s">
        <v>124</v>
      </c>
      <c r="B47" s="114" t="s">
        <v>127</v>
      </c>
      <c r="C47" s="115">
        <v>115</v>
      </c>
      <c r="D47" s="111"/>
      <c r="E47" s="115">
        <v>115</v>
      </c>
      <c r="F47" s="112"/>
      <c r="G47" s="40">
        <f t="shared" si="4"/>
        <v>0</v>
      </c>
      <c r="H47" s="39">
        <v>0</v>
      </c>
    </row>
    <row r="48" spans="1:8" s="101" customFormat="1" ht="30" customHeight="1" x14ac:dyDescent="0.4">
      <c r="A48" s="110" t="s">
        <v>124</v>
      </c>
      <c r="B48" s="114" t="s">
        <v>128</v>
      </c>
      <c r="C48" s="115">
        <v>53</v>
      </c>
      <c r="D48" s="111"/>
      <c r="E48" s="115">
        <v>53</v>
      </c>
      <c r="F48" s="112"/>
      <c r="G48" s="40">
        <f t="shared" si="4"/>
        <v>0</v>
      </c>
      <c r="H48" s="39">
        <f t="shared" si="5"/>
        <v>1</v>
      </c>
    </row>
    <row r="49" spans="1:8" s="101" customFormat="1" ht="30" customHeight="1" x14ac:dyDescent="0.4">
      <c r="A49" s="110" t="s">
        <v>124</v>
      </c>
      <c r="B49" s="114" t="s">
        <v>129</v>
      </c>
      <c r="C49" s="115">
        <v>10</v>
      </c>
      <c r="D49" s="111"/>
      <c r="E49" s="115">
        <v>10</v>
      </c>
      <c r="F49" s="116"/>
      <c r="G49" s="40">
        <f t="shared" si="4"/>
        <v>0</v>
      </c>
      <c r="H49" s="39">
        <f t="shared" si="5"/>
        <v>1</v>
      </c>
    </row>
    <row r="50" spans="1:8" s="101" customFormat="1" ht="30" customHeight="1" x14ac:dyDescent="0.4">
      <c r="A50" s="110" t="s">
        <v>124</v>
      </c>
      <c r="B50" s="114" t="s">
        <v>130</v>
      </c>
      <c r="C50" s="115">
        <v>13</v>
      </c>
      <c r="D50" s="111"/>
      <c r="E50" s="115">
        <v>13</v>
      </c>
      <c r="F50" s="116"/>
      <c r="G50" s="40">
        <f t="shared" si="4"/>
        <v>0</v>
      </c>
      <c r="H50" s="39">
        <f t="shared" si="5"/>
        <v>1</v>
      </c>
    </row>
    <row r="51" spans="1:8" s="101" customFormat="1" ht="30" customHeight="1" x14ac:dyDescent="0.4">
      <c r="A51" s="110" t="s">
        <v>124</v>
      </c>
      <c r="B51" s="114" t="s">
        <v>131</v>
      </c>
      <c r="C51" s="115">
        <v>52</v>
      </c>
      <c r="D51" s="111"/>
      <c r="E51" s="115">
        <v>52</v>
      </c>
      <c r="F51" s="116"/>
      <c r="G51" s="116"/>
      <c r="H51" s="39">
        <f t="shared" si="5"/>
        <v>1</v>
      </c>
    </row>
    <row r="52" spans="1:8" s="101" customFormat="1" ht="30" customHeight="1" x14ac:dyDescent="0.4">
      <c r="A52" s="110" t="s">
        <v>124</v>
      </c>
      <c r="B52" s="114" t="s">
        <v>132</v>
      </c>
      <c r="C52" s="115">
        <v>12</v>
      </c>
      <c r="D52" s="111"/>
      <c r="E52" s="115">
        <v>12</v>
      </c>
      <c r="F52" s="116"/>
      <c r="G52" s="116"/>
      <c r="H52" s="39">
        <f t="shared" si="5"/>
        <v>1</v>
      </c>
    </row>
    <row r="53" spans="1:8" s="101" customFormat="1" ht="30" customHeight="1" x14ac:dyDescent="0.4">
      <c r="A53" s="110" t="s">
        <v>124</v>
      </c>
      <c r="B53" s="114" t="s">
        <v>133</v>
      </c>
      <c r="C53" s="115">
        <v>234</v>
      </c>
      <c r="D53" s="111"/>
      <c r="E53" s="115">
        <v>234</v>
      </c>
      <c r="F53" s="116"/>
      <c r="G53" s="116"/>
      <c r="H53" s="39">
        <f t="shared" si="5"/>
        <v>1</v>
      </c>
    </row>
    <row r="54" spans="1:8" s="101" customFormat="1" ht="30" customHeight="1" x14ac:dyDescent="0.4">
      <c r="A54" s="110" t="s">
        <v>124</v>
      </c>
      <c r="B54" s="114" t="s">
        <v>134</v>
      </c>
      <c r="C54" s="115">
        <v>50</v>
      </c>
      <c r="D54" s="111"/>
      <c r="E54" s="115">
        <v>50</v>
      </c>
      <c r="F54" s="116"/>
      <c r="G54" s="116"/>
      <c r="H54" s="39">
        <f t="shared" si="5"/>
        <v>1</v>
      </c>
    </row>
    <row r="55" spans="1:8" s="101" customFormat="1" ht="30" customHeight="1" x14ac:dyDescent="0.4">
      <c r="A55" s="110" t="s">
        <v>124</v>
      </c>
      <c r="B55" s="37" t="s">
        <v>135</v>
      </c>
      <c r="C55" s="115">
        <v>4501</v>
      </c>
      <c r="D55" s="111"/>
      <c r="E55" s="115">
        <v>4501</v>
      </c>
      <c r="F55" s="116"/>
      <c r="G55" s="116"/>
      <c r="H55" s="39">
        <f t="shared" si="5"/>
        <v>1</v>
      </c>
    </row>
    <row r="56" spans="1:8" s="101" customFormat="1" ht="30" customHeight="1" x14ac:dyDescent="0.4">
      <c r="A56" s="110" t="s">
        <v>124</v>
      </c>
      <c r="B56" s="114" t="s">
        <v>136</v>
      </c>
      <c r="C56" s="115">
        <v>100</v>
      </c>
      <c r="D56" s="111"/>
      <c r="E56" s="115">
        <v>100</v>
      </c>
      <c r="F56" s="116"/>
      <c r="G56" s="116"/>
      <c r="H56" s="39">
        <f t="shared" si="5"/>
        <v>1</v>
      </c>
    </row>
    <row r="57" spans="1:8" s="101" customFormat="1" ht="30" customHeight="1" x14ac:dyDescent="0.4">
      <c r="A57" s="110" t="s">
        <v>124</v>
      </c>
      <c r="B57" s="114" t="s">
        <v>137</v>
      </c>
      <c r="C57" s="115">
        <v>50</v>
      </c>
      <c r="D57" s="111"/>
      <c r="E57" s="115">
        <v>50</v>
      </c>
      <c r="F57" s="116"/>
      <c r="G57" s="116"/>
      <c r="H57" s="39">
        <f t="shared" si="5"/>
        <v>1</v>
      </c>
    </row>
    <row r="58" spans="1:8" s="101" customFormat="1" ht="30" customHeight="1" x14ac:dyDescent="0.4">
      <c r="A58" s="110" t="s">
        <v>124</v>
      </c>
      <c r="B58" s="114" t="s">
        <v>138</v>
      </c>
      <c r="C58" s="115">
        <v>60</v>
      </c>
      <c r="D58" s="111"/>
      <c r="E58" s="115">
        <v>60</v>
      </c>
      <c r="F58" s="116"/>
      <c r="G58" s="116"/>
      <c r="H58" s="39">
        <f t="shared" si="5"/>
        <v>1</v>
      </c>
    </row>
    <row r="59" spans="1:8" s="101" customFormat="1" ht="30" customHeight="1" x14ac:dyDescent="0.4">
      <c r="A59" s="110" t="s">
        <v>124</v>
      </c>
      <c r="B59" s="114" t="s">
        <v>139</v>
      </c>
      <c r="C59" s="115">
        <v>66</v>
      </c>
      <c r="D59" s="111"/>
      <c r="E59" s="115">
        <v>66</v>
      </c>
      <c r="F59" s="116"/>
      <c r="G59" s="116"/>
      <c r="H59" s="39">
        <f t="shared" si="5"/>
        <v>1</v>
      </c>
    </row>
    <row r="60" spans="1:8" s="101" customFormat="1" ht="30" customHeight="1" x14ac:dyDescent="0.4">
      <c r="A60" s="110" t="s">
        <v>124</v>
      </c>
      <c r="B60" s="114" t="s">
        <v>140</v>
      </c>
      <c r="C60" s="115">
        <v>3575</v>
      </c>
      <c r="D60" s="111"/>
      <c r="E60" s="115">
        <v>3575</v>
      </c>
      <c r="F60" s="116"/>
      <c r="G60" s="116"/>
      <c r="H60" s="39">
        <f t="shared" si="5"/>
        <v>1</v>
      </c>
    </row>
    <row r="61" spans="1:8" s="101" customFormat="1" ht="30" customHeight="1" x14ac:dyDescent="0.4">
      <c r="A61" s="117" t="s">
        <v>124</v>
      </c>
      <c r="B61" s="118" t="s">
        <v>141</v>
      </c>
      <c r="C61" s="119">
        <v>1291</v>
      </c>
      <c r="D61" s="120"/>
      <c r="E61" s="119">
        <v>1291</v>
      </c>
      <c r="F61" s="121"/>
      <c r="G61" s="121"/>
      <c r="H61" s="41">
        <f t="shared" si="5"/>
        <v>1</v>
      </c>
    </row>
  </sheetData>
  <mergeCells count="9">
    <mergeCell ref="A1:B1"/>
    <mergeCell ref="G1:H1"/>
    <mergeCell ref="A3:H3"/>
    <mergeCell ref="A4:H4"/>
    <mergeCell ref="A6:A7"/>
    <mergeCell ref="B6:B7"/>
    <mergeCell ref="C6:D6"/>
    <mergeCell ref="E6:F6"/>
    <mergeCell ref="G6:H6"/>
  </mergeCells>
  <pageMargins left="0.31" right="0.2" top="0.75" bottom="0.75" header="0.3" footer="0.3"/>
  <pageSetup paperSize="9"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Chi ngân sách 2026</vt:lpstr>
      <vt:lpstr>Thu ngân sách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Thu</dc:creator>
  <cp:lastModifiedBy>Administrator</cp:lastModifiedBy>
  <cp:lastPrinted>2025-12-17T13:53:55Z</cp:lastPrinted>
  <dcterms:created xsi:type="dcterms:W3CDTF">2025-12-17T13:52:48Z</dcterms:created>
  <dcterms:modified xsi:type="dcterms:W3CDTF">2025-12-18T03:01:55Z</dcterms:modified>
</cp:coreProperties>
</file>